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Plan de Accion 2023" sheetId="1" r:id="rId1"/>
    <sheet name="Resumen" sheetId="2" state="hidden" r:id="rId2"/>
  </sheets>
  <externalReferences>
    <externalReference r:id="rId5"/>
  </externalReferences>
  <definedNames>
    <definedName name="_xlnm._FilterDatabase" localSheetId="0" hidden="1">'Plan de Accion 2023'!$A$15:$AG$30</definedName>
    <definedName name="Años_préstamo">'[1]amortization'!$C$10</definedName>
    <definedName name="_xlnm.Print_Area" localSheetId="0">'Plan de Accion 2023'!$A$9:$Z$49</definedName>
    <definedName name="bv" localSheetId="1">_XLL.FIN.MES('Resumen'!inicio_pago,0)='Resumen'!inicio_pago</definedName>
    <definedName name="bv">_XLL.FIN.MES(inicio_pago,0)=inicio_pago</definedName>
    <definedName name="CONCAGASTO">#REF!</definedName>
    <definedName name="CONCAINGRESO">#REF!</definedName>
    <definedName name="credit_int_dias" localSheetId="1">VLOOKUP(Núm_préstamo,r_condiciones,16,0)</definedName>
    <definedName name="credit_int_dias">VLOOKUP(Núm_préstamo,r_condiciones,16,0)</definedName>
    <definedName name="credit_simple" localSheetId="1">VLOOKUP(Núm_préstamo,r_condiciones,14,0)</definedName>
    <definedName name="credit_simple">VLOOKUP(Núm_préstamo,r_condiciones,14,0)</definedName>
    <definedName name="cuota_tipo" localSheetId="1">VLOOKUP(Núm_préstamo,r_condiciones,8,0)</definedName>
    <definedName name="cuota_tipo">VLOOKUP(Núm_préstamo,r_condiciones,8,0)</definedName>
    <definedName name="Importe_del_préstamo">'[1]amortization'!$C$7</definedName>
    <definedName name="index" localSheetId="1">IF(ISERROR(MATCH(fecha_inicio,liquida,1)),1,IF(MATCH(fecha_inicio,liquida,1)+1&gt;Núm_pagos_al_año*Años_préstamo,0,MATCH(fecha_inicio,liquida,1)+1))</definedName>
    <definedName name="index">IF(ISERROR(MATCH(fecha_inicio,liquida,1)),1,IF(MATCH(fecha_inicio,liquida,1)+1&gt;Núm_pagos_al_año*Años_préstamo,0,MATCH(fecha_inicio,liquida,1)+1))</definedName>
    <definedName name="inicio_pago" localSheetId="1">IF('Resumen'!inicio_pago_int&gt;Inicio_prestamo,IF(_XLL.FIN.MES('Resumen'!inicio_pago_int,0)='Resumen'!inicio_pago_int,'Resumen'!inicio_pago_int1,'Resumen'!inicio_pago_int0),Inicio_prestamo)</definedName>
    <definedName name="inicio_pago">IF(inicio_pago_int&gt;Inicio_prestamo,IF(_XLL.FIN.MES(inicio_pago_int,0)=inicio_pago_int,inicio_pago_int1,inicio_pago_int0),Inicio_prestamo)</definedName>
    <definedName name="inicio_pago_finmes" localSheetId="1">_XLL.FIN.MES('Resumen'!inicio_pago,0)='Resumen'!inicio_pago</definedName>
    <definedName name="inicio_pago_finmes">_XLL.FIN.MES(inicio_pago,0)=inicio_pago</definedName>
    <definedName name="inicio_pago_int" localSheetId="1">VLOOKUP(Núm_préstamo,r_condiciones,13,0)</definedName>
    <definedName name="inicio_pago_int">VLOOKUP(Núm_préstamo,r_condiciones,13,0)</definedName>
    <definedName name="inicio_pago_int0" localSheetId="1">DATE(YEAR('Resumen'!inicio_pago_int),MONTH('Resumen'!inicio_pago_int)-12/Núm_pagos_al_año,DAY('Resumen'!inicio_pago_int))</definedName>
    <definedName name="inicio_pago_int0">DATE(YEAR(inicio_pago_int),MONTH(inicio_pago_int)-12/Núm_pagos_al_año,DAY(inicio_pago_int))</definedName>
    <definedName name="inicio_pago_int1" localSheetId="1">_XLL.FIN.MES('Resumen'!inicio_pago_int,-12/Núm_pagos_al_año)</definedName>
    <definedName name="inicio_pago_int1">_XLL.FIN.MES(inicio_pago_int,-12/Núm_pagos_al_año)</definedName>
    <definedName name="Inicio_prestamo">'[1]amortization'!$C$9</definedName>
    <definedName name="Ml">#REF!</definedName>
    <definedName name="Núm_de_desembolsos">'[1]amortization'!$C$8</definedName>
    <definedName name="Núm_préstamo">'[1]amortization_year'!$O$5</definedName>
    <definedName name="Número_de_pagos" localSheetId="1">MATCH(-0.04,Saldo_final,-1)</definedName>
    <definedName name="Número_de_pagos">MATCH(-0.04,Saldo_final,-1)</definedName>
    <definedName name="r_condiciones">'[1]parameters'!$A$4:$Q$55</definedName>
    <definedName name="r_credit_int">'[1]parameters'!$AN$27:$AO$29</definedName>
    <definedName name="r_cuota_pago">'[1]parameters'!$W$27:$AA$68</definedName>
    <definedName name="r_desembolso">'[1]parameters'!$S$3:$U$53</definedName>
    <definedName name="r_gtos_fin">'[1]parameters'!$AC$3:$AF$288</definedName>
    <definedName name="r_monedas">'[1]parameters'!$AH$4:$AL$25</definedName>
    <definedName name="r_tasa">'[1]parameters'!$AH$32:$AJ$37</definedName>
    <definedName name="r_tasa_tipo">'[1]parameters'!$AN$23:$AO$24</definedName>
    <definedName name="r_tasas_fijas">'[1]parameters'!$Y$4:$AA$14</definedName>
    <definedName name="r_tasas_vars">'[1]parameters'!$A$59:$F$103</definedName>
    <definedName name="Saldo_final">'[1]amortization'!$U$19:$U$498</definedName>
    <definedName name="tasa_code" localSheetId="1">VLOOKUP(Núm_préstamo,r_condiciones,2,0)</definedName>
    <definedName name="tasa_code">VLOOKUP(Núm_préstamo,r_condiciones,2,0)</definedName>
    <definedName name="tasa_column" localSheetId="1">VLOOKUP('Resumen'!tasa_code,r_tasa,3,0)</definedName>
    <definedName name="tasa_column">VLOOKUP(tasa_code,r_tasa,3,0)</definedName>
    <definedName name="tasa_fija" localSheetId="1">IF('Resumen'!tasa_code=0,VLOOKUP(Núm_préstamo,r_tasas_fijas,3,0),NA())</definedName>
    <definedName name="tasa_fija">IF(tasa_code=0,VLOOKUP(Núm_préstamo,r_tasas_fijas,3,0),NA())</definedName>
    <definedName name="tasa_tipo" localSheetId="1">VLOOKUP(Núm_préstamo,r_condiciones,4,0)</definedName>
    <definedName name="tasa_tipo">VLOOKUP(Núm_préstamo,r_condiciones,4,0)</definedName>
    <definedName name="_xlnm.Print_Titles" localSheetId="0">'Plan de Accion 2023'!$15:$15</definedName>
    <definedName name="TT">#N/A</definedName>
    <definedName name="Valores_especificados" localSheetId="1">IF(Importe_del_préstamo*Años_préstamo*Inicio_prestamo*'Resumen'!tasa_column&gt;0,1,0)</definedName>
    <definedName name="Valores_especificados">IF(Importe_del_préstamo*Años_préstamo*Inicio_prestamo*tasa_column&gt;0,1,0)</definedName>
    <definedName name="VN">#N/A</definedName>
  </definedNames>
  <calcPr fullCalcOnLoad="1"/>
</workbook>
</file>

<file path=xl/sharedStrings.xml><?xml version="1.0" encoding="utf-8"?>
<sst xmlns="http://schemas.openxmlformats.org/spreadsheetml/2006/main" count="280" uniqueCount="226">
  <si>
    <t>Nombre Indicador</t>
  </si>
  <si>
    <t>Unidad</t>
  </si>
  <si>
    <t>Responsable</t>
  </si>
  <si>
    <t>Observaciones de seguimiento</t>
  </si>
  <si>
    <t>Código Indicador</t>
  </si>
  <si>
    <t>Observaciones a la Meta</t>
  </si>
  <si>
    <t>Proyecto</t>
  </si>
  <si>
    <t>Ppto Asignado
 ❶</t>
  </si>
  <si>
    <t>Ejecución Proyectada POAI 
❷</t>
  </si>
  <si>
    <t>Ppto Disponible 
❸= ❶-❷</t>
  </si>
  <si>
    <t>Observación</t>
  </si>
  <si>
    <t>Actualizacion del Plan estrategico Habitacional de Medellin - PEHMED</t>
  </si>
  <si>
    <t>Aplicación de Subsidios para Arrendamiento Temporal</t>
  </si>
  <si>
    <t>Incluye la adición por excedentes financieros</t>
  </si>
  <si>
    <t>Aplicación de Subsidios para el Mejoramiento de Vivienda</t>
  </si>
  <si>
    <t>Aplicación de Subsidios y Construcción de Vivienda Nueva para Población de Demanda Libre</t>
  </si>
  <si>
    <t>Apoyo a la Construcción e Iniciativas de Vivienda Comunitaria</t>
  </si>
  <si>
    <t>Apoyo para el Reconocimiento de Edificaciones</t>
  </si>
  <si>
    <t>Apoyo para la Titulación de Predios</t>
  </si>
  <si>
    <t>Asistencia Social para Proyectos Habitacionales</t>
  </si>
  <si>
    <t>Construcción y Mejoramiento del Entorno Barrial</t>
  </si>
  <si>
    <t>Incluye la reducción de $2.000 mil millones</t>
  </si>
  <si>
    <t>Identificación de Suelo para Vivienda Social</t>
  </si>
  <si>
    <t>Implementación de la Politica Pública de Inquilinatos</t>
  </si>
  <si>
    <t>Implementación de Soluciones Definitivas de Vivienda para Poblacion de Reasentamiento</t>
  </si>
  <si>
    <t>Implementación de Soluciones Definitivas de Vivienda para Población en Arrendamiento Temporal</t>
  </si>
  <si>
    <t>Implementación del Consejo de la Política Pública Habitacional</t>
  </si>
  <si>
    <t>Saneamiento Predial y Gestión para la Tenencia Segura</t>
  </si>
  <si>
    <t>Recursos PP y JVE vigencias anteriores</t>
  </si>
  <si>
    <t>Adquisición de Inmuebles y Mejoras SAN LUIS</t>
  </si>
  <si>
    <t>Asig Sub Conex Madre Laura Montoya</t>
  </si>
  <si>
    <t>Convenio PUI Aures</t>
  </si>
  <si>
    <t>Funcionamiento</t>
  </si>
  <si>
    <t>Funcionamiento Sede</t>
  </si>
  <si>
    <t>Pendiente por ejecución</t>
  </si>
  <si>
    <t>Funcionamiento Vehiculo</t>
  </si>
  <si>
    <t>Reservas</t>
  </si>
  <si>
    <t>TOTALES</t>
  </si>
  <si>
    <t>DETALLE PRESUPUESTO DISPONIBLE</t>
  </si>
  <si>
    <t>Proyecto de Inversión</t>
  </si>
  <si>
    <t>Cambios propuestos</t>
  </si>
  <si>
    <t>Valor</t>
  </si>
  <si>
    <t>Fuente</t>
  </si>
  <si>
    <t>Notas</t>
  </si>
  <si>
    <t>Compromisos</t>
  </si>
  <si>
    <t xml:space="preserve">Disminución asignación subsidios: de 2.643 a 2.559 </t>
  </si>
  <si>
    <t>Dotación</t>
  </si>
  <si>
    <r>
      <t xml:space="preserve">Definir la viabilidad jurídica de contratar la interventoría: </t>
    </r>
    <r>
      <rPr>
        <b/>
        <sz val="9"/>
        <color indexed="10"/>
        <rFont val="Calibri"/>
        <family val="2"/>
      </rPr>
      <t xml:space="preserve"> </t>
    </r>
  </si>
  <si>
    <t xml:space="preserve">Sub Jurídica y Dotación </t>
  </si>
  <si>
    <t>Interventoria externa: disminución de $63 millones. Pendiente por defimir la ejecución de la interventoria por $1.982 millones</t>
  </si>
  <si>
    <t>Carlos Holguin se propone retirar la asignación de $2.000 millones</t>
  </si>
  <si>
    <t>Planeación</t>
  </si>
  <si>
    <t>Desde el inicico de la vigencia el proyecto tiene un disponible por $3.000 millones para compra de proyectos VIP</t>
  </si>
  <si>
    <t xml:space="preserve">Identificar los proyectos o las unidades de vivienda a adquirir y avanzar en la consolidación del convenio con la EDU para la Carlos Holguín - </t>
  </si>
  <si>
    <t xml:space="preserve">Sub Planeación </t>
  </si>
  <si>
    <t>Disminución del presupueto para subdidios e interventoria</t>
  </si>
  <si>
    <t xml:space="preserve">No habrá subsidios a OPV porque no hay proyectos y ya se cubrió el acompañamiento social y técnico. 30 de agosto fecha limite para recibir proyectos nuevos de OPV  </t>
  </si>
  <si>
    <t xml:space="preserve">Determinar los proyectos hacia los cuales se trasladarán los recursos una vez se confirme con las OPV que no se recibiarán proyectos antes de agosto 30 </t>
  </si>
  <si>
    <t>Planeación, Administrativa y Financiera, Dirección</t>
  </si>
  <si>
    <t xml:space="preserve">Apoyo para el Reconocimiento de Edificaciones </t>
  </si>
  <si>
    <t>Disminución al no tercerizarse la operación . Pasa  de 3.500 und  a 2.000 und</t>
  </si>
  <si>
    <t>No se terceriza y se fortalece equipo interno sobrando recursos</t>
  </si>
  <si>
    <t xml:space="preserve">Elaborar una propuesta para contratar adelanto de trabajo/metas del 2018: </t>
  </si>
  <si>
    <t xml:space="preserve">Sub Dotación </t>
  </si>
  <si>
    <t>Dismunición del programa vecinos y el operados logístico por $70 millones</t>
  </si>
  <si>
    <t>Poblacional</t>
  </si>
  <si>
    <t>No se libera, se ejecutarán los recursos: se realizará asistencia social de todos los proyectos</t>
  </si>
  <si>
    <r>
      <t>Contratar la totalidad de los recursos disponibles:</t>
    </r>
    <r>
      <rPr>
        <b/>
        <sz val="9"/>
        <color indexed="10"/>
        <rFont val="Calibri"/>
        <family val="2"/>
      </rPr>
      <t xml:space="preserve"> </t>
    </r>
  </si>
  <si>
    <t xml:space="preserve">Sub Poblacional </t>
  </si>
  <si>
    <t>Desde el inicico de la vigencia el proyecto tiene un disponible por $34 millones</t>
  </si>
  <si>
    <t>Disminución de presupuesto para estudios por $100 millones</t>
  </si>
  <si>
    <t xml:space="preserve">No se van a hacer mas estudios fuera del de camacol </t>
  </si>
  <si>
    <t xml:space="preserve">Determinar los proyectos hacia los cuales se trasladarán los recursos: </t>
  </si>
  <si>
    <t xml:space="preserve">Sub Planeación, Sub Administrativa y Financiera y la Dirección </t>
  </si>
  <si>
    <t>Desde el inicico de la vigencia el proyecto tiene un disponible por $16 millones</t>
  </si>
  <si>
    <t>El Triunfo: pasa de $4.192 a $2.240 millones-Inicio de obra último trimestre del año</t>
  </si>
  <si>
    <t xml:space="preserve">Se requieren menos recursos debido a que los proyectos empiezan mas tarde de lo programado inicialmente
Se contrata la verificación de habitabilidad para todos los proyectos </t>
  </si>
  <si>
    <t>Iniciar trámite para traslados a fiducias</t>
  </si>
  <si>
    <t>Sub Dotación</t>
  </si>
  <si>
    <t>Ciudad del Este - Etapa D: pasa de $2.401 a $1.536 millones-Inicio de obra último . trimestre del año. En Fiducia se tienen disponibles $1.500 millones</t>
  </si>
  <si>
    <t>Planeación
Dotación</t>
  </si>
  <si>
    <t xml:space="preserve">Verificación de habitabilidad por $300 no se realizará Si se contrata. No se liberan </t>
  </si>
  <si>
    <t>Contratar las visitas de habitabilidad</t>
  </si>
  <si>
    <t xml:space="preserve"> Sub Poblacional</t>
  </si>
  <si>
    <t>Mirador de Moravia: de $3.924 pasa a $1.962 millones-Inicia obra en 2018</t>
  </si>
  <si>
    <t xml:space="preserve">Iniciar trámite para traslados a fiducias: </t>
  </si>
  <si>
    <t>Madre Laura: $828 millones no se ejecutará-Inicia obra en 2018, pendiente Plan Parcial. Tienen $900 millones en la Fiducia</t>
  </si>
  <si>
    <r>
      <t xml:space="preserve">La Cruz I Torre 4: de $2.436pasa a $500 millones, ejecutará estudios y diseños durante el 2017-Incia obra 2018. </t>
    </r>
    <r>
      <rPr>
        <sz val="9"/>
        <color indexed="10"/>
        <rFont val="Calibri"/>
        <family val="2"/>
      </rPr>
      <t xml:space="preserve">Pasarlo a fiducia . Crear el patrimonio derivado </t>
    </r>
  </si>
  <si>
    <r>
      <t xml:space="preserve">Desde el inicico de la vigencia el proyecto tiene un disponible por $5.100 millones, en parte para compra de proyectos </t>
    </r>
    <r>
      <rPr>
        <sz val="9"/>
        <color indexed="10"/>
        <rFont val="Calibri"/>
        <family val="2"/>
      </rPr>
      <t xml:space="preserve">. Planeación </t>
    </r>
  </si>
  <si>
    <t xml:space="preserve">Identificar los proyectos o las unidades de vivienda a adquirir: </t>
  </si>
  <si>
    <t>TOTAL DISPONIBLE</t>
  </si>
  <si>
    <t>PROPUESTA DE TRASLADOS</t>
  </si>
  <si>
    <t>Proyecto origen</t>
  </si>
  <si>
    <t>Proyecto Destino</t>
  </si>
  <si>
    <t>Obseravción</t>
  </si>
  <si>
    <t>Para dar inicio a los traslados</t>
  </si>
  <si>
    <t>Con este traslado se cubriría el défict de subsidios de arrendamiento temporal hasta enero de 2018 (proyección realizada por Poblacional)</t>
  </si>
  <si>
    <t>Solicitar mediante correo inicio del trámite de traslado a la Subdirección Financiera: Subdirección Poblacional</t>
  </si>
  <si>
    <r>
      <t xml:space="preserve">Para cubrir personal del segundo semestre. </t>
    </r>
    <r>
      <rPr>
        <sz val="9"/>
        <color indexed="10"/>
        <rFont val="Calibri"/>
        <family val="2"/>
      </rPr>
      <t xml:space="preserve">Se tiene que trasladar de inmediato para contratar el personal </t>
    </r>
  </si>
  <si>
    <t>Solicitar mediante correo inicio del trámite de traslado a la Subdirección Financiera indicando el valor exacto requerido: Subdirección de Dotación</t>
  </si>
  <si>
    <t>EJECUCIÓN MAYO 26</t>
  </si>
  <si>
    <t>Concepto</t>
  </si>
  <si>
    <t>Presupuesto asignado</t>
  </si>
  <si>
    <t>Total Compromisos</t>
  </si>
  <si>
    <t>Total CDP sin comprometer</t>
  </si>
  <si>
    <t>Si este valor no se compromete suma al disponible</t>
  </si>
  <si>
    <t>Total disponible</t>
  </si>
  <si>
    <t>% Ejecutado</t>
  </si>
  <si>
    <t>PRESUPUESTO</t>
  </si>
  <si>
    <t>Presupuesto Inicial</t>
  </si>
  <si>
    <t>Mas adiciones</t>
  </si>
  <si>
    <t>Adición Recursos del Balance</t>
  </si>
  <si>
    <t>Adición San luis</t>
  </si>
  <si>
    <t>Adición Reservas</t>
  </si>
  <si>
    <t>Adición Excedentes Financieros (en trámite)</t>
  </si>
  <si>
    <t>Menos Reducciones</t>
  </si>
  <si>
    <t xml:space="preserve">Reducción </t>
  </si>
  <si>
    <t>Total Presupuesto</t>
  </si>
  <si>
    <t>Ppto</t>
  </si>
  <si>
    <t>Total CDP</t>
  </si>
  <si>
    <t>Ppto disponible</t>
  </si>
  <si>
    <t>Obligaciones</t>
  </si>
  <si>
    <t>Total CDP sin compromisos</t>
  </si>
  <si>
    <t>Revisó</t>
  </si>
  <si>
    <t>Elaboró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</si>
  <si>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</si>
  <si>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</si>
  <si>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</si>
  <si>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</si>
  <si>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</si>
  <si>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</si>
  <si>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</si>
  <si>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</si>
  <si>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</si>
  <si>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</si>
  <si>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</si>
  <si>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Enero </t>
  </si>
  <si>
    <t xml:space="preserve">Seguimiento Acumulado </t>
  </si>
  <si>
    <t>% de cumplimiento de la meta anual</t>
  </si>
  <si>
    <t>Presupuesto Asignado</t>
  </si>
  <si>
    <t xml:space="preserve">Primer Semestre </t>
  </si>
  <si>
    <t xml:space="preserve">Segundo Semestre </t>
  </si>
  <si>
    <t>Ejecución Presupuestal Acumulada</t>
  </si>
  <si>
    <t>% de Ejecución Pptal Frente al Presupuesto Asignado</t>
  </si>
  <si>
    <t>Seguimiento a la Ejecución Física</t>
  </si>
  <si>
    <t>Subdirección Responsable</t>
  </si>
  <si>
    <t>Observación General</t>
  </si>
  <si>
    <t>Código del Proyecto de Inversión</t>
  </si>
  <si>
    <t>Nombre del Proyecto de Inversión</t>
  </si>
  <si>
    <t>Observaciones Específicas</t>
  </si>
  <si>
    <r>
      <t>Cumplimiento mayor al</t>
    </r>
    <r>
      <rPr>
        <sz val="12"/>
        <color indexed="23"/>
        <rFont val="Calibri"/>
        <family val="2"/>
      </rPr>
      <t xml:space="preserve"> (número del mes de seguimiento/12)</t>
    </r>
  </si>
  <si>
    <r>
      <t xml:space="preserve">Cumplimiento ente el </t>
    </r>
    <r>
      <rPr>
        <sz val="12"/>
        <color indexed="23"/>
        <rFont val="Calibri"/>
        <family val="2"/>
      </rPr>
      <t xml:space="preserve">((número del mes de seguimiento/12)/2) </t>
    </r>
    <r>
      <rPr>
        <sz val="12"/>
        <rFont val="Calibri"/>
        <family val="2"/>
      </rPr>
      <t>y el</t>
    </r>
    <r>
      <rPr>
        <sz val="12"/>
        <color indexed="23"/>
        <rFont val="Calibri"/>
        <family val="2"/>
      </rPr>
      <t xml:space="preserve"> resultado anterior)</t>
    </r>
  </si>
  <si>
    <r>
      <t xml:space="preserve">Cumplimiento inferior al </t>
    </r>
    <r>
      <rPr>
        <sz val="12"/>
        <color indexed="23"/>
        <rFont val="Calibri"/>
        <family val="2"/>
      </rPr>
      <t>(resultado anterior)</t>
    </r>
  </si>
  <si>
    <t>Convenciones:</t>
  </si>
  <si>
    <t xml:space="preserve">Formulación y Seguimiento al Plan de Acción </t>
  </si>
  <si>
    <t>% de cumplimiento de la meta anual - Primer Semestre</t>
  </si>
  <si>
    <t xml:space="preserve">Seguimiento Acumulado - Primer Semestre </t>
  </si>
  <si>
    <t>Seguimiento Acumulado - Segundo Semestre</t>
  </si>
  <si>
    <t>% de cumplimiento de la meta anual - Segundo Semestre</t>
  </si>
  <si>
    <r>
      <t xml:space="preserve">CÓDIGO: </t>
    </r>
    <r>
      <rPr>
        <sz val="10"/>
        <color indexed="8"/>
        <rFont val="Calibri"/>
        <family val="2"/>
      </rPr>
      <t>F-GE-17</t>
    </r>
  </si>
  <si>
    <r>
      <t xml:space="preserve">PÁGINA: </t>
    </r>
    <r>
      <rPr>
        <sz val="10"/>
        <color indexed="8"/>
        <rFont val="Calibri"/>
        <family val="2"/>
      </rPr>
      <t>1 de 1</t>
    </r>
  </si>
  <si>
    <r>
      <t xml:space="preserve">VERSIÓN: </t>
    </r>
    <r>
      <rPr>
        <sz val="10"/>
        <color indexed="8"/>
        <rFont val="Calibri"/>
        <family val="2"/>
      </rPr>
      <t>02</t>
    </r>
  </si>
  <si>
    <r>
      <t xml:space="preserve">FECHA: </t>
    </r>
    <r>
      <rPr>
        <sz val="10"/>
        <color indexed="8"/>
        <rFont val="Calibri"/>
        <family val="2"/>
      </rPr>
      <t>07/10/2019</t>
    </r>
  </si>
  <si>
    <t>4.4.5.13</t>
  </si>
  <si>
    <t>4.4.5.5</t>
  </si>
  <si>
    <t>4.4.5.8</t>
  </si>
  <si>
    <t>4.4.5.7</t>
  </si>
  <si>
    <t>4.4.5.4</t>
  </si>
  <si>
    <t xml:space="preserve">4.4.5.3 </t>
  </si>
  <si>
    <t>4.4.5.6</t>
  </si>
  <si>
    <t>4.4.5.9</t>
  </si>
  <si>
    <t>4.4.5.10</t>
  </si>
  <si>
    <t xml:space="preserve">4.4.5.2 </t>
  </si>
  <si>
    <t xml:space="preserve">4.4.5.12 </t>
  </si>
  <si>
    <t xml:space="preserve">4.4.5.11 </t>
  </si>
  <si>
    <t>Asistencias Tecnicas Realizadas</t>
  </si>
  <si>
    <t>Hogares beneficiados con arrendamiento de vivienda</t>
  </si>
  <si>
    <t>Hogares beneficiados con adquisición de vivienda zona rural  - sector público</t>
  </si>
  <si>
    <t>Hogares con enfoque diferencial beneficiados con adquisición de vivienda</t>
  </si>
  <si>
    <t>Hogares beneficiados con adquisición de vivienda -sector privado</t>
  </si>
  <si>
    <t>Hogares beneficiados con adquisición de vivienda -sector público</t>
  </si>
  <si>
    <t>Hogares beneficiados con mejoramiento de vivienda</t>
  </si>
  <si>
    <t>Hogares beneficiados con mejoramiento de vivienda en la zona rural</t>
  </si>
  <si>
    <t>Hogares con enfoque diferencial beneficiados con mejoramiento de vivienda sin barreras.</t>
  </si>
  <si>
    <t>Proyectos apoyados financieramente en Mejoramiento Integral de Barrios</t>
  </si>
  <si>
    <t>Resoluciones de reconocimiento de edificaciones  expedidas  por la Curaduría Cero</t>
  </si>
  <si>
    <t>Bienes fiscales saneados y titulados</t>
  </si>
  <si>
    <t xml:space="preserve">Consejo Consultivo de Política Habitacional creado y en funcionamiento
</t>
  </si>
  <si>
    <t>Política Pública de Inquilinatos Monitoreada</t>
  </si>
  <si>
    <t xml:space="preserve">Hogares beneficiados con mejoramiento de vivienda - jóvenes
</t>
  </si>
  <si>
    <t>Porcentaje</t>
  </si>
  <si>
    <t>Numero</t>
  </si>
  <si>
    <t>Número</t>
  </si>
  <si>
    <t>Subdirección Planeación               Julián Henao</t>
  </si>
  <si>
    <t>Subdirección Dotación.          Mauricio Zapata Alvarez</t>
  </si>
  <si>
    <t>Subdirección Dotación.          Ludwing Alvarez Zapat</t>
  </si>
  <si>
    <t>Subdirección Jurídica.             Sandra Escudero</t>
  </si>
  <si>
    <t xml:space="preserve">Subdirección Planeación            Claudia Patricia Gòmez </t>
  </si>
  <si>
    <t>Julián Henao Zapata</t>
  </si>
  <si>
    <t>Profesional Especializado</t>
  </si>
  <si>
    <t xml:space="preserve">IMPLEMENTACIÓN Y GESTIÓN DE LA POLÍTICA PÚBLICA HABITACIONAL </t>
  </si>
  <si>
    <t>ADQUISICIÓN DE VIVIENDA POR UN HÁBITAT SOSTENIBLE CON ENFOQUE DIFERENCIAL.</t>
  </si>
  <si>
    <t>MEJORAMIENTO DE VIVIENDA POR UN HÁBITAT SOSTENIBLE</t>
  </si>
  <si>
    <t>MEJORAMIENTO INTEGRAL DE BARRIOS</t>
  </si>
  <si>
    <t>SERVICIO DE RECONOCIMIENTO DE VIVIENDA DE INTERÉS SOCIAL Y PRIORITARIO</t>
  </si>
  <si>
    <t>TITULACIÓN Y REGULARIZACIÓN DE BIENES FISCALES EN LA CIUDAD</t>
  </si>
  <si>
    <t>IV02AD</t>
  </si>
  <si>
    <t>IV03AF</t>
  </si>
  <si>
    <t>Valor Estadistico</t>
  </si>
  <si>
    <t>IV02AC</t>
  </si>
  <si>
    <t>IV03AE</t>
  </si>
  <si>
    <t>IV04AF</t>
  </si>
  <si>
    <t>IV05AC</t>
  </si>
  <si>
    <t>IV06AH</t>
  </si>
  <si>
    <t>N/A</t>
  </si>
  <si>
    <t>3.4.5.18</t>
  </si>
  <si>
    <t>Consolidado Año 2022</t>
  </si>
  <si>
    <t>John Mario Saldarriaga</t>
  </si>
  <si>
    <t xml:space="preserve">Subdirector de Planeación </t>
  </si>
  <si>
    <r>
      <t>PLAN DE ACCIÓN</t>
    </r>
    <r>
      <rPr>
        <b/>
        <sz val="24"/>
        <color indexed="55"/>
        <rFont val="Calibri"/>
        <family val="2"/>
      </rPr>
      <t xml:space="preserve"> 2023</t>
    </r>
  </si>
  <si>
    <t xml:space="preserve">SEGUIMIENTO </t>
  </si>
  <si>
    <t>Meta  2023</t>
  </si>
  <si>
    <t>Subdirección Jurídica.             Beatriz Sánchez</t>
  </si>
  <si>
    <t>Subdirección Planeación.        Natalia Mejía</t>
  </si>
  <si>
    <t>SUBDIRECCION POBLACIONAL -
JAZMIN ASTRID VASQUEZ VASQUEZ</t>
  </si>
  <si>
    <t>SUBDIRECCION POBLACIONAL -
CLAUDIA MARIA RODRIGUEZ LONDOÑO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</si>
</sst>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#,##0\ &quot;€&quot;;\-#,##0\ &quot;€&quot;"/>
    <numFmt numFmtId="167" formatCode="_-* #,##0.00\ &quot;€&quot;_-;\-* #,##0.00\ &quot;€&quot;_-;_-* &quot;-&quot;??\ &quot;€&quot;_-;_-@_-"/>
    <numFmt numFmtId="168" formatCode="_-* #,##0.00\ _€_-;\-* #,##0.00\ _€_-;_-* &quot;-&quot;??\ _€_-;_-@_-"/>
    <numFmt numFmtId="169" formatCode="_-&quot;$&quot;* #,##0.00_-;\-&quot;$&quot;* #,##0.00_-;_-&quot;$&quot;* &quot;-&quot;??_-;_-@_-"/>
    <numFmt numFmtId="170" formatCode="&quot;$&quot;#,##0"/>
    <numFmt numFmtId="171" formatCode="_(* #,##0_);_(* \(#,##0\);_(* &quot;-&quot;??_);_(@_)"/>
    <numFmt numFmtId="172" formatCode="_(&quot;$&quot;\ * #,##0_);_(&quot;$&quot;\ * \(#,##0\);_(&quot;$&quot;\ * &quot;-&quot;??_);_(@_)"/>
    <numFmt numFmtId="173" formatCode="[$-C0A]dd\-mmm\-yy;@"/>
    <numFmt numFmtId="174" formatCode="_ [$€-2]\ * #,##0.00_ ;_ [$€-2]\ * \-#,##0.00_ ;_ [$€-2]\ * &quot;-&quot;??_ "/>
    <numFmt numFmtId="175" formatCode="&quot;$&quot;\ #,##0;&quot;$&quot;\ \-#,##0"/>
    <numFmt numFmtId="176" formatCode="_ * #,##0.00_ ;_ * \-#,##0.00_ ;_ * &quot;-&quot;??_ ;_ @_ "/>
    <numFmt numFmtId="177" formatCode="_(* #,##0.0_);_(* \(#,##0.0\);_(* &quot;-&quot;??_);_(@_)"/>
    <numFmt numFmtId="178" formatCode="&quot;$&quot;\ #,##0;[Red]&quot;$&quot;\ \-#,##0"/>
    <numFmt numFmtId="179" formatCode="_-* #,##0\ _€_-;\-* #,##0\ _€_-;_-* &quot;-&quot;??\ _€_-;_-@_-"/>
    <numFmt numFmtId="180" formatCode="_ &quot;$&quot;\ * #,##0.00_ ;_ &quot;$&quot;\ * \-#,##0.00_ ;_ &quot;$&quot;\ * &quot;-&quot;??_ ;_ @_ "/>
    <numFmt numFmtId="181" formatCode="_(&quot;$&quot;* #,##0.00_);_(&quot;$&quot;* \(#,##0.00\);_(&quot;$&quot;* &quot;-&quot;??_);_(@_)"/>
    <numFmt numFmtId="182" formatCode="#,##0,,\ ;[Red]\(#,##0,,\);\-\ "/>
    <numFmt numFmtId="183" formatCode="0.0%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9"/>
      <color indexed="10"/>
      <name val="Calibri"/>
      <family val="2"/>
    </font>
    <font>
      <b/>
      <u val="single"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8"/>
      <name val="MS Sans Serif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6"/>
      <color indexed="9"/>
      <name val="Calibri"/>
      <family val="2"/>
    </font>
    <font>
      <b/>
      <sz val="24"/>
      <color indexed="9"/>
      <name val="Calibri"/>
      <family val="2"/>
    </font>
    <font>
      <b/>
      <sz val="24"/>
      <color indexed="8"/>
      <name val="Calibri"/>
      <family val="2"/>
    </font>
    <font>
      <b/>
      <sz val="24"/>
      <color indexed="55"/>
      <name val="Calibri"/>
      <family val="2"/>
    </font>
    <font>
      <sz val="12"/>
      <color indexed="8"/>
      <name val="Calibri"/>
      <family val="2"/>
    </font>
    <font>
      <sz val="12"/>
      <color indexed="23"/>
      <name val="Calibri"/>
      <family val="2"/>
    </font>
    <font>
      <sz val="12"/>
      <name val="Calibri"/>
      <family val="2"/>
    </font>
    <font>
      <b/>
      <sz val="36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u val="single"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9"/>
      <color theme="1"/>
      <name val="Calibri"/>
      <family val="2"/>
    </font>
    <font>
      <sz val="9"/>
      <color rgb="FF000000"/>
      <name val="Calibri"/>
      <family val="2"/>
    </font>
    <font>
      <b/>
      <sz val="24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24"/>
      <color theme="0"/>
      <name val="Calibri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  <font>
      <b/>
      <sz val="16"/>
      <color rgb="FFFFFFFF"/>
      <name val="Calibri"/>
      <family val="2"/>
    </font>
    <font>
      <b/>
      <sz val="14"/>
      <color rgb="FFFFFFFF"/>
      <name val="Calibri"/>
      <family val="2"/>
    </font>
    <font>
      <b/>
      <sz val="10"/>
      <color rgb="FFFFFFFF"/>
      <name val="Calibri"/>
      <family val="2"/>
    </font>
    <font>
      <b/>
      <sz val="9"/>
      <color rgb="FFFFFFFF"/>
      <name val="Calibri"/>
      <family val="2"/>
    </font>
    <font>
      <b/>
      <sz val="8"/>
      <color rgb="FFFFFFFF"/>
      <name val="Calibri"/>
      <family val="2"/>
    </font>
    <font>
      <sz val="14"/>
      <color theme="0"/>
      <name val="Calibri"/>
      <family val="2"/>
    </font>
    <font>
      <sz val="10"/>
      <color rgb="FF000000"/>
      <name val="Calibri"/>
      <family val="2"/>
    </font>
    <font>
      <sz val="12"/>
      <color theme="1"/>
      <name val="Calibri"/>
      <family val="2"/>
    </font>
    <font>
      <b/>
      <sz val="36"/>
      <color theme="1"/>
      <name val="Calibri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4FEA2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>
        <color theme="0"/>
      </top>
      <bottom/>
    </border>
    <border>
      <left/>
      <right/>
      <top style="hair">
        <color theme="0"/>
      </top>
      <bottom style="hair">
        <color theme="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/>
    </border>
  </borders>
  <cellStyleXfs count="30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0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0" fontId="1" fillId="3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0" fontId="1" fillId="3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0" fontId="1" fillId="3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0" fontId="1" fillId="3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173" fontId="0" fillId="2" borderId="0" applyNumberFormat="0" applyBorder="0" applyAlignment="0" applyProtection="0"/>
    <xf numFmtId="0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0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0" fontId="1" fillId="5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0" fontId="1" fillId="5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0" fontId="1" fillId="5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0" fontId="1" fillId="5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173" fontId="0" fillId="4" borderId="0" applyNumberFormat="0" applyBorder="0" applyAlignment="0" applyProtection="0"/>
    <xf numFmtId="0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0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0" fontId="1" fillId="7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0" fontId="1" fillId="7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0" fontId="1" fillId="7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0" fontId="1" fillId="7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173" fontId="0" fillId="6" borderId="0" applyNumberFormat="0" applyBorder="0" applyAlignment="0" applyProtection="0"/>
    <xf numFmtId="0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0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0" fontId="1" fillId="9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0" fontId="1" fillId="9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0" fontId="1" fillId="9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0" fontId="1" fillId="9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173" fontId="0" fillId="8" borderId="0" applyNumberFormat="0" applyBorder="0" applyAlignment="0" applyProtection="0"/>
    <xf numFmtId="0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0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0" fontId="1" fillId="11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0" fontId="1" fillId="11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0" fontId="1" fillId="11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0" fontId="1" fillId="11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173" fontId="0" fillId="10" borderId="0" applyNumberFormat="0" applyBorder="0" applyAlignment="0" applyProtection="0"/>
    <xf numFmtId="0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0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0" fontId="1" fillId="13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0" fontId="1" fillId="13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0" fontId="1" fillId="13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0" fontId="1" fillId="13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173" fontId="0" fillId="12" borderId="0" applyNumberFormat="0" applyBorder="0" applyAlignment="0" applyProtection="0"/>
    <xf numFmtId="0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0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0" fontId="1" fillId="15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0" fontId="1" fillId="15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0" fontId="1" fillId="15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0" fontId="1" fillId="15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173" fontId="0" fillId="14" borderId="0" applyNumberFormat="0" applyBorder="0" applyAlignment="0" applyProtection="0"/>
    <xf numFmtId="0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0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0" fontId="1" fillId="17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0" fontId="1" fillId="17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0" fontId="1" fillId="17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0" fontId="1" fillId="17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173" fontId="0" fillId="16" borderId="0" applyNumberFormat="0" applyBorder="0" applyAlignment="0" applyProtection="0"/>
    <xf numFmtId="0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0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0" fontId="1" fillId="19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0" fontId="1" fillId="19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0" fontId="1" fillId="19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0" fontId="1" fillId="19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173" fontId="0" fillId="18" borderId="0" applyNumberFormat="0" applyBorder="0" applyAlignment="0" applyProtection="0"/>
    <xf numFmtId="0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0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0" fontId="1" fillId="9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0" fontId="1" fillId="9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0" fontId="1" fillId="9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0" fontId="1" fillId="9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173" fontId="0" fillId="20" borderId="0" applyNumberFormat="0" applyBorder="0" applyAlignment="0" applyProtection="0"/>
    <xf numFmtId="0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0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0" fontId="1" fillId="15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0" fontId="1" fillId="15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0" fontId="1" fillId="15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0" fontId="1" fillId="15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173" fontId="0" fillId="21" borderId="0" applyNumberFormat="0" applyBorder="0" applyAlignment="0" applyProtection="0"/>
    <xf numFmtId="0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0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0" fontId="1" fillId="23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0" fontId="1" fillId="23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0" fontId="1" fillId="23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0" fontId="1" fillId="23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173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0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0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0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0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0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60" fillId="34" borderId="0" applyNumberFormat="0" applyBorder="0" applyAlignment="0" applyProtection="0"/>
    <xf numFmtId="0" fontId="61" fillId="35" borderId="1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62" fillId="37" borderId="3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63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6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66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66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66" fillId="4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66" fillId="46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66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67" fillId="49" borderId="1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68" fillId="5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25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25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25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25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5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2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2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2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25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25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2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0" fontId="25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25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25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3" fontId="25" fillId="0" borderId="0">
      <alignment/>
      <protection/>
    </xf>
    <xf numFmtId="173" fontId="25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3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25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25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0" fillId="0" borderId="0">
      <alignment/>
      <protection/>
    </xf>
    <xf numFmtId="173" fontId="0" fillId="0" borderId="0">
      <alignment/>
      <protection/>
    </xf>
    <xf numFmtId="0" fontId="25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173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3" fontId="0" fillId="0" borderId="0">
      <alignment/>
      <protection/>
    </xf>
    <xf numFmtId="0" fontId="32" fillId="0" borderId="0">
      <alignment vertical="top"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32" fillId="0" borderId="0">
      <alignment vertical="top"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25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0" fontId="0" fillId="53" borderId="8" applyNumberFormat="0" applyFont="0" applyAlignment="0" applyProtection="0"/>
    <xf numFmtId="173" fontId="0" fillId="53" borderId="8" applyNumberFormat="0" applyFont="0" applyAlignment="0" applyProtection="0"/>
    <xf numFmtId="0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0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0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0" fontId="25" fillId="54" borderId="9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0" fontId="25" fillId="54" borderId="9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173" fontId="0" fillId="53" borderId="8" applyNumberFormat="0" applyFon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1" fillId="35" borderId="10" applyNumberFormat="0" applyAlignment="0" applyProtection="0"/>
    <xf numFmtId="0" fontId="34" fillId="36" borderId="11" applyNumberFormat="0" applyAlignment="0" applyProtection="0"/>
    <xf numFmtId="0" fontId="34" fillId="36" borderId="11" applyNumberFormat="0" applyAlignment="0" applyProtection="0"/>
    <xf numFmtId="0" fontId="34" fillId="36" borderId="11" applyNumberFormat="0" applyAlignment="0" applyProtection="0"/>
    <xf numFmtId="0" fontId="34" fillId="36" borderId="11" applyNumberFormat="0" applyAlignment="0" applyProtection="0"/>
    <xf numFmtId="0" fontId="34" fillId="36" borderId="11" applyNumberFormat="0" applyAlignment="0" applyProtection="0"/>
    <xf numFmtId="0" fontId="35" fillId="0" borderId="0">
      <alignment/>
      <protection/>
    </xf>
    <xf numFmtId="0" fontId="7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75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65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4" fillId="0" borderId="18" applyNumberFormat="0" applyFill="0" applyAlignment="0" applyProtection="0"/>
    <xf numFmtId="0" fontId="4" fillId="0" borderId="18" applyNumberFormat="0" applyFill="0" applyAlignment="0" applyProtection="0"/>
    <xf numFmtId="0" fontId="4" fillId="0" borderId="18" applyNumberFormat="0" applyFill="0" applyAlignment="0" applyProtection="0"/>
    <xf numFmtId="0" fontId="4" fillId="0" borderId="18" applyNumberFormat="0" applyFill="0" applyAlignment="0" applyProtection="0"/>
    <xf numFmtId="0" fontId="4" fillId="0" borderId="18" applyNumberFormat="0" applyFill="0" applyAlignment="0" applyProtection="0"/>
  </cellStyleXfs>
  <cellXfs count="367">
    <xf numFmtId="0" fontId="0" fillId="0" borderId="0" xfId="0" applyFont="1" applyAlignment="1">
      <alignment/>
    </xf>
    <xf numFmtId="0" fontId="0" fillId="55" borderId="0" xfId="0" applyFill="1" applyAlignment="1">
      <alignment/>
    </xf>
    <xf numFmtId="49" fontId="0" fillId="55" borderId="0" xfId="0" applyNumberFormat="1" applyFill="1" applyAlignment="1">
      <alignment horizontal="center"/>
    </xf>
    <xf numFmtId="0" fontId="0" fillId="55" borderId="0" xfId="0" applyFill="1" applyAlignment="1">
      <alignment horizontal="justify"/>
    </xf>
    <xf numFmtId="49" fontId="77" fillId="55" borderId="0" xfId="0" applyNumberFormat="1" applyFont="1" applyFill="1" applyAlignment="1">
      <alignment vertical="center"/>
    </xf>
    <xf numFmtId="49" fontId="78" fillId="55" borderId="0" xfId="0" applyNumberFormat="1" applyFont="1" applyFill="1" applyAlignment="1">
      <alignment vertical="center"/>
    </xf>
    <xf numFmtId="49" fontId="79" fillId="55" borderId="0" xfId="0" applyNumberFormat="1" applyFont="1" applyFill="1" applyAlignment="1">
      <alignment vertical="center"/>
    </xf>
    <xf numFmtId="0" fontId="80" fillId="55" borderId="0" xfId="0" applyFont="1" applyFill="1" applyAlignment="1">
      <alignment horizontal="center" vertical="center"/>
    </xf>
    <xf numFmtId="170" fontId="77" fillId="55" borderId="0" xfId="0" applyNumberFormat="1" applyFont="1" applyFill="1" applyAlignment="1">
      <alignment vertical="center"/>
    </xf>
    <xf numFmtId="170" fontId="0" fillId="55" borderId="0" xfId="0" applyNumberFormat="1" applyFill="1" applyAlignment="1">
      <alignment/>
    </xf>
    <xf numFmtId="0" fontId="76" fillId="16" borderId="19" xfId="0" applyFont="1" applyFill="1" applyBorder="1" applyAlignment="1">
      <alignment horizontal="center" vertical="center"/>
    </xf>
    <xf numFmtId="171" fontId="76" fillId="16" borderId="20" xfId="1783" applyNumberFormat="1" applyFont="1" applyFill="1" applyBorder="1" applyAlignment="1">
      <alignment horizontal="center" vertical="center" wrapText="1"/>
    </xf>
    <xf numFmtId="0" fontId="76" fillId="16" borderId="21" xfId="0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0" fillId="0" borderId="22" xfId="0" applyBorder="1" applyAlignment="1">
      <alignment/>
    </xf>
    <xf numFmtId="171" fontId="0" fillId="0" borderId="0" xfId="1783" applyNumberFormat="1" applyFont="1" applyBorder="1" applyAlignment="1">
      <alignment/>
    </xf>
    <xf numFmtId="0" fontId="0" fillId="0" borderId="23" xfId="0" applyBorder="1" applyAlignment="1">
      <alignment/>
    </xf>
    <xf numFmtId="0" fontId="0" fillId="56" borderId="22" xfId="0" applyFill="1" applyBorder="1" applyAlignment="1">
      <alignment vertical="center"/>
    </xf>
    <xf numFmtId="171" fontId="0" fillId="56" borderId="0" xfId="1783" applyNumberFormat="1" applyFont="1" applyFill="1" applyBorder="1" applyAlignment="1">
      <alignment vertical="center"/>
    </xf>
    <xf numFmtId="171" fontId="72" fillId="56" borderId="0" xfId="1783" applyNumberFormat="1" applyFont="1" applyFill="1" applyBorder="1" applyAlignment="1">
      <alignment vertical="center"/>
    </xf>
    <xf numFmtId="0" fontId="80" fillId="56" borderId="23" xfId="0" applyFont="1" applyFill="1" applyBorder="1" applyAlignment="1">
      <alignment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 vertical="center"/>
    </xf>
    <xf numFmtId="171" fontId="0" fillId="0" borderId="0" xfId="1783" applyNumberFormat="1" applyFont="1" applyBorder="1" applyAlignment="1">
      <alignment vertical="center"/>
    </xf>
    <xf numFmtId="0" fontId="80" fillId="0" borderId="23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57" borderId="22" xfId="0" applyFill="1" applyBorder="1" applyAlignment="1">
      <alignment/>
    </xf>
    <xf numFmtId="171" fontId="0" fillId="57" borderId="0" xfId="1783" applyNumberFormat="1" applyFont="1" applyFill="1" applyBorder="1" applyAlignment="1">
      <alignment/>
    </xf>
    <xf numFmtId="0" fontId="0" fillId="58" borderId="22" xfId="0" applyFill="1" applyBorder="1" applyAlignment="1">
      <alignment/>
    </xf>
    <xf numFmtId="171" fontId="0" fillId="58" borderId="0" xfId="1783" applyNumberFormat="1" applyFont="1" applyFill="1" applyBorder="1" applyAlignment="1">
      <alignment/>
    </xf>
    <xf numFmtId="0" fontId="81" fillId="0" borderId="23" xfId="0" applyFont="1" applyBorder="1" applyAlignment="1">
      <alignment/>
    </xf>
    <xf numFmtId="0" fontId="0" fillId="57" borderId="24" xfId="0" applyFill="1" applyBorder="1" applyAlignment="1">
      <alignment/>
    </xf>
    <xf numFmtId="171" fontId="0" fillId="57" borderId="25" xfId="1783" applyNumberFormat="1" applyFont="1" applyFill="1" applyBorder="1" applyAlignment="1">
      <alignment/>
    </xf>
    <xf numFmtId="0" fontId="0" fillId="0" borderId="26" xfId="0" applyBorder="1" applyAlignment="1">
      <alignment/>
    </xf>
    <xf numFmtId="0" fontId="76" fillId="16" borderId="0" xfId="0" applyFont="1" applyFill="1" applyAlignment="1">
      <alignment horizontal="center"/>
    </xf>
    <xf numFmtId="171" fontId="76" fillId="16" borderId="0" xfId="1783" applyNumberFormat="1" applyFont="1" applyFill="1" applyAlignment="1">
      <alignment/>
    </xf>
    <xf numFmtId="0" fontId="0" fillId="0" borderId="0" xfId="0" applyAlignment="1">
      <alignment wrapText="1"/>
    </xf>
    <xf numFmtId="171" fontId="0" fillId="0" borderId="0" xfId="1783" applyNumberFormat="1" applyFont="1" applyAlignment="1">
      <alignment/>
    </xf>
    <xf numFmtId="171" fontId="76" fillId="0" borderId="0" xfId="1783" applyNumberFormat="1" applyFont="1" applyFill="1" applyAlignment="1">
      <alignment horizontal="center"/>
    </xf>
    <xf numFmtId="0" fontId="76" fillId="56" borderId="0" xfId="0" applyFont="1" applyFill="1" applyAlignment="1">
      <alignment horizontal="center" vertical="center" wrapText="1"/>
    </xf>
    <xf numFmtId="0" fontId="76" fillId="56" borderId="0" xfId="0" applyFont="1" applyFill="1" applyAlignment="1">
      <alignment horizontal="center" vertical="center"/>
    </xf>
    <xf numFmtId="171" fontId="76" fillId="56" borderId="0" xfId="1783" applyNumberFormat="1" applyFont="1" applyFill="1" applyAlignment="1">
      <alignment horizontal="center" vertical="center"/>
    </xf>
    <xf numFmtId="171" fontId="76" fillId="58" borderId="23" xfId="1783" applyNumberFormat="1" applyFont="1" applyFill="1" applyBorder="1" applyAlignment="1">
      <alignment horizontal="center" vertical="center"/>
    </xf>
    <xf numFmtId="0" fontId="82" fillId="0" borderId="0" xfId="0" applyFont="1" applyAlignment="1">
      <alignment horizontal="justify"/>
    </xf>
    <xf numFmtId="171" fontId="80" fillId="0" borderId="0" xfId="1783" applyNumberFormat="1" applyFont="1" applyBorder="1" applyAlignment="1">
      <alignment horizontal="center"/>
    </xf>
    <xf numFmtId="0" fontId="82" fillId="0" borderId="25" xfId="0" applyFont="1" applyBorder="1" applyAlignment="1">
      <alignment horizontal="justify" vertical="center" wrapText="1"/>
    </xf>
    <xf numFmtId="171" fontId="80" fillId="0" borderId="25" xfId="1783" applyNumberFormat="1" applyFont="1" applyBorder="1" applyAlignment="1">
      <alignment horizontal="center"/>
    </xf>
    <xf numFmtId="0" fontId="82" fillId="59" borderId="0" xfId="0" applyFont="1" applyFill="1" applyAlignment="1">
      <alignment horizontal="justify"/>
    </xf>
    <xf numFmtId="171" fontId="80" fillId="58" borderId="23" xfId="1783" applyNumberFormat="1" applyFont="1" applyFill="1" applyBorder="1" applyAlignment="1">
      <alignment horizontal="justify" vertical="center" wrapText="1"/>
    </xf>
    <xf numFmtId="0" fontId="82" fillId="59" borderId="25" xfId="0" applyFont="1" applyFill="1" applyBorder="1" applyAlignment="1">
      <alignment horizontal="justify" wrapText="1"/>
    </xf>
    <xf numFmtId="171" fontId="80" fillId="58" borderId="26" xfId="1783" applyNumberFormat="1" applyFont="1" applyFill="1" applyBorder="1" applyAlignment="1">
      <alignment horizontal="justify" vertical="center" wrapText="1"/>
    </xf>
    <xf numFmtId="0" fontId="0" fillId="0" borderId="27" xfId="0" applyBorder="1" applyAlignment="1">
      <alignment horizontal="left" vertical="center" wrapText="1"/>
    </xf>
    <xf numFmtId="0" fontId="82" fillId="0" borderId="25" xfId="0" applyFont="1" applyBorder="1" applyAlignment="1">
      <alignment horizontal="justify" vertical="center"/>
    </xf>
    <xf numFmtId="171" fontId="76" fillId="0" borderId="25" xfId="1783" applyNumberFormat="1" applyFont="1" applyBorder="1" applyAlignment="1">
      <alignment vertical="center"/>
    </xf>
    <xf numFmtId="171" fontId="80" fillId="0" borderId="25" xfId="1783" applyNumberFormat="1" applyFont="1" applyBorder="1" applyAlignment="1">
      <alignment horizontal="justify" wrapText="1"/>
    </xf>
    <xf numFmtId="0" fontId="82" fillId="0" borderId="25" xfId="0" applyFont="1" applyBorder="1" applyAlignment="1">
      <alignment horizontal="justify"/>
    </xf>
    <xf numFmtId="171" fontId="80" fillId="0" borderId="25" xfId="1783" applyNumberFormat="1" applyFont="1" applyBorder="1" applyAlignment="1">
      <alignment/>
    </xf>
    <xf numFmtId="0" fontId="82" fillId="59" borderId="0" xfId="0" applyFont="1" applyFill="1" applyAlignment="1">
      <alignment horizontal="justify" vertical="center" wrapText="1"/>
    </xf>
    <xf numFmtId="171" fontId="80" fillId="0" borderId="0" xfId="1783" applyNumberFormat="1" applyFont="1" applyBorder="1" applyAlignment="1">
      <alignment horizontal="center" wrapText="1"/>
    </xf>
    <xf numFmtId="0" fontId="80" fillId="59" borderId="0" xfId="0" applyFont="1" applyFill="1" applyAlignment="1">
      <alignment horizontal="justify"/>
    </xf>
    <xf numFmtId="0" fontId="80" fillId="0" borderId="0" xfId="0" applyFont="1" applyAlignment="1">
      <alignment horizontal="justify" wrapText="1"/>
    </xf>
    <xf numFmtId="0" fontId="80" fillId="59" borderId="0" xfId="0" applyFont="1" applyFill="1" applyAlignment="1">
      <alignment horizontal="justify" wrapText="1"/>
    </xf>
    <xf numFmtId="0" fontId="80" fillId="59" borderId="25" xfId="0" applyFont="1" applyFill="1" applyBorder="1" applyAlignment="1">
      <alignment horizontal="justify" wrapText="1"/>
    </xf>
    <xf numFmtId="0" fontId="0" fillId="0" borderId="0" xfId="0" applyAlignment="1">
      <alignment horizontal="left" wrapText="1"/>
    </xf>
    <xf numFmtId="0" fontId="76" fillId="56" borderId="0" xfId="0" applyFont="1" applyFill="1" applyAlignment="1">
      <alignment/>
    </xf>
    <xf numFmtId="171" fontId="76" fillId="56" borderId="0" xfId="1783" applyNumberFormat="1" applyFont="1" applyFill="1" applyAlignment="1">
      <alignment vertical="center"/>
    </xf>
    <xf numFmtId="0" fontId="76" fillId="26" borderId="0" xfId="0" applyFont="1" applyFill="1" applyAlignment="1">
      <alignment horizontal="center"/>
    </xf>
    <xf numFmtId="0" fontId="76" fillId="57" borderId="0" xfId="0" applyFont="1" applyFill="1" applyAlignment="1">
      <alignment horizontal="center"/>
    </xf>
    <xf numFmtId="171" fontId="76" fillId="57" borderId="0" xfId="1783" applyNumberFormat="1" applyFont="1" applyFill="1" applyAlignment="1">
      <alignment horizontal="center"/>
    </xf>
    <xf numFmtId="171" fontId="76" fillId="58" borderId="0" xfId="1783" applyNumberFormat="1" applyFont="1" applyFill="1" applyAlignment="1">
      <alignment horizontal="center"/>
    </xf>
    <xf numFmtId="171" fontId="0" fillId="0" borderId="0" xfId="1783" applyNumberFormat="1" applyFont="1" applyAlignment="1">
      <alignment horizontal="center" vertical="center"/>
    </xf>
    <xf numFmtId="171" fontId="0" fillId="0" borderId="0" xfId="1783" applyNumberFormat="1" applyFont="1" applyAlignment="1">
      <alignment vertical="center" wrapText="1"/>
    </xf>
    <xf numFmtId="171" fontId="82" fillId="0" borderId="0" xfId="1783" applyNumberFormat="1" applyFont="1" applyAlignment="1">
      <alignment vertical="top" wrapText="1"/>
    </xf>
    <xf numFmtId="171" fontId="82" fillId="58" borderId="0" xfId="1783" applyNumberFormat="1" applyFont="1" applyFill="1" applyAlignment="1">
      <alignment vertical="top" wrapText="1"/>
    </xf>
    <xf numFmtId="171" fontId="0" fillId="0" borderId="0" xfId="1783" applyNumberFormat="1" applyFont="1" applyAlignment="1">
      <alignment vertical="center"/>
    </xf>
    <xf numFmtId="0" fontId="0" fillId="0" borderId="0" xfId="0" applyAlignment="1">
      <alignment vertical="center" wrapText="1"/>
    </xf>
    <xf numFmtId="171" fontId="80" fillId="0" borderId="0" xfId="1783" applyNumberFormat="1" applyFont="1" applyAlignment="1">
      <alignment vertical="center" wrapText="1"/>
    </xf>
    <xf numFmtId="0" fontId="79" fillId="26" borderId="19" xfId="0" applyFont="1" applyFill="1" applyBorder="1" applyAlignment="1">
      <alignment horizontal="center"/>
    </xf>
    <xf numFmtId="0" fontId="79" fillId="26" borderId="21" xfId="0" applyFont="1" applyFill="1" applyBorder="1" applyAlignment="1">
      <alignment horizontal="center"/>
    </xf>
    <xf numFmtId="0" fontId="76" fillId="0" borderId="22" xfId="0" applyFont="1" applyBorder="1" applyAlignment="1">
      <alignment horizontal="left"/>
    </xf>
    <xf numFmtId="171" fontId="76" fillId="0" borderId="23" xfId="1783" applyNumberFormat="1" applyFont="1" applyBorder="1" applyAlignment="1">
      <alignment horizontal="center"/>
    </xf>
    <xf numFmtId="171" fontId="0" fillId="0" borderId="23" xfId="1783" applyNumberFormat="1" applyFont="1" applyBorder="1" applyAlignment="1">
      <alignment/>
    </xf>
    <xf numFmtId="0" fontId="76" fillId="58" borderId="22" xfId="0" applyFont="1" applyFill="1" applyBorder="1" applyAlignment="1">
      <alignment vertical="center"/>
    </xf>
    <xf numFmtId="171" fontId="76" fillId="58" borderId="23" xfId="1783" applyNumberFormat="1" applyFont="1" applyFill="1" applyBorder="1" applyAlignment="1">
      <alignment vertical="center"/>
    </xf>
    <xf numFmtId="171" fontId="83" fillId="0" borderId="0" xfId="1783" applyNumberFormat="1" applyFont="1" applyFill="1" applyAlignment="1">
      <alignment vertical="center" wrapText="1"/>
    </xf>
    <xf numFmtId="0" fontId="0" fillId="0" borderId="24" xfId="0" applyBorder="1" applyAlignment="1">
      <alignment/>
    </xf>
    <xf numFmtId="10" fontId="0" fillId="0" borderId="26" xfId="3037" applyNumberFormat="1" applyFont="1" applyBorder="1" applyAlignment="1">
      <alignment/>
    </xf>
    <xf numFmtId="10" fontId="0" fillId="0" borderId="0" xfId="3037" applyNumberFormat="1" applyFont="1" applyAlignment="1">
      <alignment/>
    </xf>
    <xf numFmtId="9" fontId="0" fillId="0" borderId="0" xfId="3037" applyFont="1" applyAlignment="1">
      <alignment/>
    </xf>
    <xf numFmtId="0" fontId="76" fillId="56" borderId="0" xfId="0" applyFont="1" applyFill="1" applyAlignment="1">
      <alignment horizontal="center"/>
    </xf>
    <xf numFmtId="0" fontId="76" fillId="0" borderId="0" xfId="0" applyFont="1" applyAlignment="1">
      <alignment/>
    </xf>
    <xf numFmtId="171" fontId="76" fillId="0" borderId="0" xfId="1783" applyNumberFormat="1" applyFont="1" applyAlignment="1">
      <alignment/>
    </xf>
    <xf numFmtId="172" fontId="76" fillId="0" borderId="0" xfId="2256" applyNumberFormat="1" applyFont="1" applyAlignment="1">
      <alignment/>
    </xf>
    <xf numFmtId="0" fontId="84" fillId="0" borderId="0" xfId="0" applyFont="1" applyAlignment="1">
      <alignment/>
    </xf>
    <xf numFmtId="171" fontId="80" fillId="0" borderId="0" xfId="1783" applyNumberFormat="1" applyFont="1" applyAlignment="1">
      <alignment/>
    </xf>
    <xf numFmtId="0" fontId="85" fillId="58" borderId="0" xfId="0" applyFont="1" applyFill="1" applyAlignment="1">
      <alignment/>
    </xf>
    <xf numFmtId="171" fontId="86" fillId="58" borderId="0" xfId="1783" applyNumberFormat="1" applyFont="1" applyFill="1" applyAlignment="1">
      <alignment/>
    </xf>
    <xf numFmtId="171" fontId="0" fillId="58" borderId="0" xfId="1783" applyNumberFormat="1" applyFont="1" applyFill="1" applyAlignment="1">
      <alignment/>
    </xf>
    <xf numFmtId="0" fontId="76" fillId="16" borderId="0" xfId="0" applyFont="1" applyFill="1" applyAlignment="1">
      <alignment/>
    </xf>
    <xf numFmtId="172" fontId="76" fillId="16" borderId="0" xfId="2256" applyNumberFormat="1" applyFont="1" applyFill="1" applyAlignment="1">
      <alignment/>
    </xf>
    <xf numFmtId="171" fontId="66" fillId="0" borderId="0" xfId="1783" applyNumberFormat="1" applyFont="1" applyAlignment="1">
      <alignment/>
    </xf>
    <xf numFmtId="0" fontId="80" fillId="55" borderId="0" xfId="0" applyFont="1" applyFill="1" applyAlignment="1">
      <alignment/>
    </xf>
    <xf numFmtId="0" fontId="80" fillId="55" borderId="0" xfId="0" applyFont="1" applyFill="1" applyAlignment="1">
      <alignment horizontal="justify"/>
    </xf>
    <xf numFmtId="9" fontId="77" fillId="55" borderId="0" xfId="0" applyNumberFormat="1" applyFont="1" applyFill="1" applyAlignment="1">
      <alignment horizontal="center" vertical="center"/>
    </xf>
    <xf numFmtId="9" fontId="0" fillId="55" borderId="0" xfId="0" applyNumberFormat="1" applyFill="1" applyAlignment="1">
      <alignment horizontal="center" vertical="center"/>
    </xf>
    <xf numFmtId="0" fontId="87" fillId="0" borderId="0" xfId="0" applyFont="1" applyAlignment="1">
      <alignment vertical="center"/>
    </xf>
    <xf numFmtId="0" fontId="87" fillId="55" borderId="0" xfId="0" applyFont="1" applyFill="1" applyAlignment="1">
      <alignment vertical="center"/>
    </xf>
    <xf numFmtId="49" fontId="0" fillId="55" borderId="28" xfId="0" applyNumberFormat="1" applyFill="1" applyBorder="1" applyAlignment="1">
      <alignment horizontal="center"/>
    </xf>
    <xf numFmtId="0" fontId="0" fillId="55" borderId="29" xfId="0" applyFill="1" applyBorder="1" applyAlignment="1">
      <alignment/>
    </xf>
    <xf numFmtId="0" fontId="0" fillId="55" borderId="30" xfId="0" applyFill="1" applyBorder="1" applyAlignment="1">
      <alignment/>
    </xf>
    <xf numFmtId="49" fontId="88" fillId="55" borderId="0" xfId="0" applyNumberFormat="1" applyFont="1" applyFill="1" applyAlignment="1">
      <alignment vertical="center"/>
    </xf>
    <xf numFmtId="0" fontId="87" fillId="55" borderId="0" xfId="0" applyFont="1" applyFill="1" applyAlignment="1">
      <alignment horizontal="left" vertical="center" wrapText="1" readingOrder="1"/>
    </xf>
    <xf numFmtId="49" fontId="79" fillId="60" borderId="31" xfId="0" applyNumberFormat="1" applyFont="1" applyFill="1" applyBorder="1" applyAlignment="1">
      <alignment horizontal="center" vertical="center"/>
    </xf>
    <xf numFmtId="49" fontId="77" fillId="59" borderId="31" xfId="0" applyNumberFormat="1" applyFont="1" applyFill="1" applyBorder="1" applyAlignment="1">
      <alignment horizontal="center" vertical="center"/>
    </xf>
    <xf numFmtId="170" fontId="77" fillId="61" borderId="31" xfId="0" applyNumberFormat="1" applyFont="1" applyFill="1" applyBorder="1" applyAlignment="1">
      <alignment horizontal="center" vertical="center"/>
    </xf>
    <xf numFmtId="49" fontId="77" fillId="60" borderId="32" xfId="0" applyNumberFormat="1" applyFont="1" applyFill="1" applyBorder="1" applyAlignment="1">
      <alignment horizontal="center" vertical="center"/>
    </xf>
    <xf numFmtId="49" fontId="77" fillId="59" borderId="32" xfId="0" applyNumberFormat="1" applyFont="1" applyFill="1" applyBorder="1" applyAlignment="1">
      <alignment horizontal="center" vertical="center"/>
    </xf>
    <xf numFmtId="170" fontId="77" fillId="61" borderId="32" xfId="0" applyNumberFormat="1" applyFont="1" applyFill="1" applyBorder="1" applyAlignment="1">
      <alignment horizontal="center" vertical="center"/>
    </xf>
    <xf numFmtId="0" fontId="0" fillId="55" borderId="0" xfId="0" applyFill="1" applyAlignment="1">
      <alignment horizontal="center" vertical="center"/>
    </xf>
    <xf numFmtId="3" fontId="48" fillId="0" borderId="33" xfId="3037" applyNumberFormat="1" applyFont="1" applyFill="1" applyBorder="1" applyAlignment="1">
      <alignment horizontal="center" vertical="center" wrapText="1"/>
    </xf>
    <xf numFmtId="0" fontId="89" fillId="55" borderId="33" xfId="0" applyFont="1" applyFill="1" applyBorder="1" applyAlignment="1">
      <alignment vertical="center" wrapText="1"/>
    </xf>
    <xf numFmtId="0" fontId="87" fillId="0" borderId="33" xfId="0" applyFont="1" applyBorder="1" applyAlignment="1">
      <alignment horizontal="center" vertical="center"/>
    </xf>
    <xf numFmtId="49" fontId="77" fillId="62" borderId="0" xfId="0" applyNumberFormat="1" applyFont="1" applyFill="1" applyAlignment="1">
      <alignment vertical="center"/>
    </xf>
    <xf numFmtId="0" fontId="0" fillId="58" borderId="0" xfId="0" applyFill="1" applyAlignment="1">
      <alignment/>
    </xf>
    <xf numFmtId="49" fontId="77" fillId="63" borderId="0" xfId="0" applyNumberFormat="1" applyFont="1" applyFill="1" applyAlignment="1">
      <alignment vertical="center"/>
    </xf>
    <xf numFmtId="3" fontId="0" fillId="55" borderId="0" xfId="0" applyNumberFormat="1" applyFill="1" applyAlignment="1">
      <alignment/>
    </xf>
    <xf numFmtId="44" fontId="0" fillId="55" borderId="0" xfId="0" applyNumberFormat="1" applyFill="1" applyAlignment="1">
      <alignment/>
    </xf>
    <xf numFmtId="0" fontId="81" fillId="55" borderId="0" xfId="0" applyFont="1" applyFill="1" applyAlignment="1">
      <alignment horizontal="left"/>
    </xf>
    <xf numFmtId="49" fontId="90" fillId="55" borderId="0" xfId="0" applyNumberFormat="1" applyFont="1" applyFill="1" applyAlignment="1">
      <alignment horizontal="left" vertical="center"/>
    </xf>
    <xf numFmtId="49" fontId="90" fillId="60" borderId="31" xfId="0" applyNumberFormat="1" applyFont="1" applyFill="1" applyBorder="1" applyAlignment="1">
      <alignment horizontal="left" vertical="center"/>
    </xf>
    <xf numFmtId="49" fontId="90" fillId="60" borderId="32" xfId="0" applyNumberFormat="1" applyFont="1" applyFill="1" applyBorder="1" applyAlignment="1">
      <alignment horizontal="left" vertical="center"/>
    </xf>
    <xf numFmtId="0" fontId="81" fillId="55" borderId="29" xfId="0" applyFont="1" applyFill="1" applyBorder="1" applyAlignment="1">
      <alignment horizontal="left"/>
    </xf>
    <xf numFmtId="43" fontId="0" fillId="55" borderId="0" xfId="1729" applyFont="1" applyFill="1" applyAlignment="1">
      <alignment/>
    </xf>
    <xf numFmtId="43" fontId="0" fillId="55" borderId="0" xfId="0" applyNumberFormat="1" applyFill="1" applyAlignment="1">
      <alignment/>
    </xf>
    <xf numFmtId="0" fontId="82" fillId="55" borderId="0" xfId="0" applyFont="1" applyFill="1" applyAlignment="1">
      <alignment horizontal="center" vertical="center"/>
    </xf>
    <xf numFmtId="0" fontId="81" fillId="55" borderId="0" xfId="0" applyFont="1" applyFill="1" applyAlignment="1">
      <alignment horizontal="center"/>
    </xf>
    <xf numFmtId="49" fontId="90" fillId="55" borderId="0" xfId="0" applyNumberFormat="1" applyFont="1" applyFill="1" applyAlignment="1">
      <alignment vertical="center"/>
    </xf>
    <xf numFmtId="49" fontId="90" fillId="59" borderId="31" xfId="0" applyNumberFormat="1" applyFont="1" applyFill="1" applyBorder="1" applyAlignment="1">
      <alignment horizontal="center" vertical="center"/>
    </xf>
    <xf numFmtId="49" fontId="90" fillId="59" borderId="32" xfId="0" applyNumberFormat="1" applyFont="1" applyFill="1" applyBorder="1" applyAlignment="1">
      <alignment horizontal="center" vertical="center"/>
    </xf>
    <xf numFmtId="0" fontId="81" fillId="55" borderId="29" xfId="0" applyFont="1" applyFill="1" applyBorder="1" applyAlignment="1">
      <alignment horizontal="center"/>
    </xf>
    <xf numFmtId="0" fontId="81" fillId="55" borderId="0" xfId="0" applyFont="1" applyFill="1" applyAlignment="1">
      <alignment/>
    </xf>
    <xf numFmtId="49" fontId="90" fillId="60" borderId="34" xfId="0" applyNumberFormat="1" applyFont="1" applyFill="1" applyBorder="1" applyAlignment="1">
      <alignment horizontal="center" vertical="center"/>
    </xf>
    <xf numFmtId="49" fontId="90" fillId="60" borderId="35" xfId="0" applyNumberFormat="1" applyFont="1" applyFill="1" applyBorder="1" applyAlignment="1">
      <alignment horizontal="center" vertical="center"/>
    </xf>
    <xf numFmtId="0" fontId="81" fillId="55" borderId="29" xfId="0" applyFont="1" applyFill="1" applyBorder="1" applyAlignment="1">
      <alignment/>
    </xf>
    <xf numFmtId="49" fontId="90" fillId="62" borderId="36" xfId="0" applyNumberFormat="1" applyFont="1" applyFill="1" applyBorder="1" applyAlignment="1">
      <alignment vertical="center"/>
    </xf>
    <xf numFmtId="0" fontId="81" fillId="58" borderId="37" xfId="0" applyFont="1" applyFill="1" applyBorder="1" applyAlignment="1">
      <alignment/>
    </xf>
    <xf numFmtId="49" fontId="90" fillId="63" borderId="37" xfId="0" applyNumberFormat="1" applyFont="1" applyFill="1" applyBorder="1" applyAlignment="1">
      <alignment vertical="center"/>
    </xf>
    <xf numFmtId="49" fontId="91" fillId="59" borderId="38" xfId="0" applyNumberFormat="1" applyFont="1" applyFill="1" applyBorder="1" applyAlignment="1">
      <alignment vertical="center"/>
    </xf>
    <xf numFmtId="49" fontId="91" fillId="59" borderId="39" xfId="0" applyNumberFormat="1" applyFont="1" applyFill="1" applyBorder="1" applyAlignment="1">
      <alignment vertical="center"/>
    </xf>
    <xf numFmtId="49" fontId="91" fillId="59" borderId="40" xfId="0" applyNumberFormat="1" applyFont="1" applyFill="1" applyBorder="1" applyAlignment="1">
      <alignment vertical="center"/>
    </xf>
    <xf numFmtId="49" fontId="92" fillId="59" borderId="33" xfId="0" applyNumberFormat="1" applyFont="1" applyFill="1" applyBorder="1" applyAlignment="1">
      <alignment vertical="center"/>
    </xf>
    <xf numFmtId="49" fontId="0" fillId="55" borderId="0" xfId="0" applyNumberFormat="1" applyFill="1" applyAlignment="1">
      <alignment/>
    </xf>
    <xf numFmtId="0" fontId="89" fillId="55" borderId="0" xfId="0" applyFont="1" applyFill="1" applyAlignment="1">
      <alignment/>
    </xf>
    <xf numFmtId="49" fontId="93" fillId="59" borderId="39" xfId="0" applyNumberFormat="1" applyFont="1" applyFill="1" applyBorder="1" applyAlignment="1">
      <alignment vertical="center"/>
    </xf>
    <xf numFmtId="49" fontId="93" fillId="59" borderId="33" xfId="0" applyNumberFormat="1" applyFont="1" applyFill="1" applyBorder="1" applyAlignment="1">
      <alignment vertical="center"/>
    </xf>
    <xf numFmtId="0" fontId="94" fillId="60" borderId="32" xfId="0" applyFont="1" applyFill="1" applyBorder="1" applyAlignment="1">
      <alignment horizontal="center" vertical="center" wrapText="1"/>
    </xf>
    <xf numFmtId="0" fontId="95" fillId="60" borderId="32" xfId="0" applyFont="1" applyFill="1" applyBorder="1" applyAlignment="1">
      <alignment horizontal="center" vertical="center" wrapText="1"/>
    </xf>
    <xf numFmtId="0" fontId="96" fillId="60" borderId="35" xfId="0" applyFont="1" applyFill="1" applyBorder="1" applyAlignment="1">
      <alignment horizontal="center" vertical="center" wrapText="1"/>
    </xf>
    <xf numFmtId="0" fontId="96" fillId="60" borderId="32" xfId="0" applyFont="1" applyFill="1" applyBorder="1" applyAlignment="1">
      <alignment horizontal="left" vertical="center"/>
    </xf>
    <xf numFmtId="0" fontId="96" fillId="59" borderId="32" xfId="0" applyFont="1" applyFill="1" applyBorder="1" applyAlignment="1">
      <alignment horizontal="center" vertical="center" wrapText="1"/>
    </xf>
    <xf numFmtId="0" fontId="97" fillId="59" borderId="32" xfId="0" applyFont="1" applyFill="1" applyBorder="1" applyAlignment="1">
      <alignment horizontal="center" vertical="center" wrapText="1"/>
    </xf>
    <xf numFmtId="17" fontId="97" fillId="59" borderId="31" xfId="0" applyNumberFormat="1" applyFont="1" applyFill="1" applyBorder="1" applyAlignment="1">
      <alignment horizontal="center" vertical="center" wrapText="1"/>
    </xf>
    <xf numFmtId="0" fontId="97" fillId="59" borderId="31" xfId="0" applyFont="1" applyFill="1" applyBorder="1" applyAlignment="1">
      <alignment horizontal="center" vertical="center" wrapText="1"/>
    </xf>
    <xf numFmtId="0" fontId="95" fillId="59" borderId="31" xfId="0" applyFont="1" applyFill="1" applyBorder="1" applyAlignment="1">
      <alignment horizontal="center" vertical="center" wrapText="1"/>
    </xf>
    <xf numFmtId="170" fontId="97" fillId="61" borderId="32" xfId="0" applyNumberFormat="1" applyFont="1" applyFill="1" applyBorder="1" applyAlignment="1">
      <alignment horizontal="center" vertical="center" wrapText="1"/>
    </xf>
    <xf numFmtId="170" fontId="97" fillId="61" borderId="31" xfId="0" applyNumberFormat="1" applyFont="1" applyFill="1" applyBorder="1" applyAlignment="1">
      <alignment horizontal="center" vertical="center" wrapText="1"/>
    </xf>
    <xf numFmtId="0" fontId="97" fillId="61" borderId="31" xfId="0" applyFont="1" applyFill="1" applyBorder="1" applyAlignment="1">
      <alignment horizontal="center" vertical="center" wrapText="1"/>
    </xf>
    <xf numFmtId="0" fontId="98" fillId="60" borderId="31" xfId="0" applyFont="1" applyFill="1" applyBorder="1" applyAlignment="1">
      <alignment horizontal="center" vertical="center" wrapText="1"/>
    </xf>
    <xf numFmtId="0" fontId="97" fillId="60" borderId="31" xfId="0" applyFont="1" applyFill="1" applyBorder="1" applyAlignment="1">
      <alignment horizontal="center" vertical="center" wrapText="1"/>
    </xf>
    <xf numFmtId="9" fontId="48" fillId="0" borderId="41" xfId="0" applyNumberFormat="1" applyFont="1" applyBorder="1" applyAlignment="1">
      <alignment horizontal="center" vertical="center" wrapText="1"/>
    </xf>
    <xf numFmtId="9" fontId="48" fillId="0" borderId="42" xfId="3037" applyFont="1" applyFill="1" applyBorder="1" applyAlignment="1">
      <alignment horizontal="center" vertical="center" wrapText="1"/>
    </xf>
    <xf numFmtId="3" fontId="48" fillId="0" borderId="43" xfId="3037" applyNumberFormat="1" applyFont="1" applyFill="1" applyBorder="1" applyAlignment="1">
      <alignment horizontal="center" vertical="center" wrapText="1"/>
    </xf>
    <xf numFmtId="1" fontId="56" fillId="64" borderId="43" xfId="3037" applyNumberFormat="1" applyFont="1" applyFill="1" applyBorder="1" applyAlignment="1">
      <alignment horizontal="center" vertical="center" wrapText="1"/>
    </xf>
    <xf numFmtId="1" fontId="48" fillId="65" borderId="43" xfId="3037" applyNumberFormat="1" applyFont="1" applyFill="1" applyBorder="1" applyAlignment="1">
      <alignment horizontal="center" vertical="center" wrapText="1"/>
    </xf>
    <xf numFmtId="0" fontId="56" fillId="57" borderId="43" xfId="0" applyFont="1" applyFill="1" applyBorder="1" applyAlignment="1">
      <alignment horizontal="left" vertical="center" wrapText="1"/>
    </xf>
    <xf numFmtId="0" fontId="56" fillId="65" borderId="43" xfId="0" applyFont="1" applyFill="1" applyBorder="1" applyAlignment="1">
      <alignment horizontal="center" vertical="center" wrapText="1"/>
    </xf>
    <xf numFmtId="9" fontId="48" fillId="64" borderId="43" xfId="3037" applyFont="1" applyFill="1" applyBorder="1" applyAlignment="1">
      <alignment horizontal="center" vertical="center" wrapText="1"/>
    </xf>
    <xf numFmtId="9" fontId="48" fillId="55" borderId="43" xfId="3037" applyFont="1" applyFill="1" applyBorder="1" applyAlignment="1">
      <alignment horizontal="center" vertical="center" wrapText="1"/>
    </xf>
    <xf numFmtId="9" fontId="48" fillId="62" borderId="43" xfId="3037" applyFont="1" applyFill="1" applyBorder="1" applyAlignment="1">
      <alignment horizontal="center" vertical="center" wrapText="1"/>
    </xf>
    <xf numFmtId="0" fontId="57" fillId="0" borderId="44" xfId="0" applyFont="1" applyBorder="1" applyAlignment="1">
      <alignment horizontal="center" vertical="center" wrapText="1"/>
    </xf>
    <xf numFmtId="0" fontId="50" fillId="55" borderId="43" xfId="0" applyFont="1" applyFill="1" applyBorder="1" applyAlignment="1">
      <alignment horizontal="justify" vertical="center" wrapText="1"/>
    </xf>
    <xf numFmtId="1" fontId="56" fillId="64" borderId="33" xfId="3037" applyNumberFormat="1" applyFont="1" applyFill="1" applyBorder="1" applyAlignment="1">
      <alignment horizontal="center" vertical="center" wrapText="1"/>
    </xf>
    <xf numFmtId="1" fontId="48" fillId="65" borderId="33" xfId="3037" applyNumberFormat="1" applyFont="1" applyFill="1" applyBorder="1" applyAlignment="1">
      <alignment horizontal="center" vertical="center" wrapText="1"/>
    </xf>
    <xf numFmtId="0" fontId="56" fillId="57" borderId="33" xfId="0" applyFont="1" applyFill="1" applyBorder="1" applyAlignment="1">
      <alignment horizontal="left" vertical="center" wrapText="1"/>
    </xf>
    <xf numFmtId="0" fontId="56" fillId="65" borderId="33" xfId="0" applyFont="1" applyFill="1" applyBorder="1" applyAlignment="1">
      <alignment horizontal="center" vertical="center" wrapText="1"/>
    </xf>
    <xf numFmtId="3" fontId="48" fillId="64" borderId="33" xfId="3037" applyNumberFormat="1" applyFont="1" applyFill="1" applyBorder="1" applyAlignment="1">
      <alignment horizontal="center" vertical="center" wrapText="1"/>
    </xf>
    <xf numFmtId="0" fontId="48" fillId="55" borderId="33" xfId="0" applyFont="1" applyFill="1" applyBorder="1" applyAlignment="1">
      <alignment horizontal="center" vertical="center" wrapText="1"/>
    </xf>
    <xf numFmtId="9" fontId="48" fillId="62" borderId="33" xfId="3037" applyFont="1" applyFill="1" applyBorder="1" applyAlignment="1">
      <alignment horizontal="center" vertical="center" wrapText="1"/>
    </xf>
    <xf numFmtId="3" fontId="48" fillId="55" borderId="33" xfId="3037" applyNumberFormat="1" applyFont="1" applyFill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0" fillId="55" borderId="33" xfId="0" applyFont="1" applyFill="1" applyBorder="1" applyAlignment="1">
      <alignment horizontal="justify" vertical="center" wrapText="1"/>
    </xf>
    <xf numFmtId="1" fontId="56" fillId="64" borderId="42" xfId="3037" applyNumberFormat="1" applyFont="1" applyFill="1" applyBorder="1" applyAlignment="1">
      <alignment horizontal="center" vertical="center" wrapText="1"/>
    </xf>
    <xf numFmtId="1" fontId="48" fillId="65" borderId="42" xfId="3037" applyNumberFormat="1" applyFont="1" applyFill="1" applyBorder="1" applyAlignment="1">
      <alignment horizontal="center" vertical="center" wrapText="1"/>
    </xf>
    <xf numFmtId="0" fontId="56" fillId="57" borderId="42" xfId="0" applyFont="1" applyFill="1" applyBorder="1" applyAlignment="1">
      <alignment horizontal="left" vertical="center" wrapText="1"/>
    </xf>
    <xf numFmtId="0" fontId="56" fillId="65" borderId="42" xfId="0" applyFont="1" applyFill="1" applyBorder="1" applyAlignment="1">
      <alignment horizontal="center" vertical="center" wrapText="1"/>
    </xf>
    <xf numFmtId="9" fontId="48" fillId="64" borderId="42" xfId="3037" applyFont="1" applyFill="1" applyBorder="1" applyAlignment="1">
      <alignment horizontal="center" vertical="center" wrapText="1"/>
    </xf>
    <xf numFmtId="9" fontId="48" fillId="62" borderId="42" xfId="3037" applyFont="1" applyFill="1" applyBorder="1" applyAlignment="1">
      <alignment horizontal="center" vertical="center" wrapText="1"/>
    </xf>
    <xf numFmtId="9" fontId="48" fillId="55" borderId="42" xfId="3037" applyFont="1" applyFill="1" applyBorder="1" applyAlignment="1">
      <alignment horizontal="center" vertical="center" wrapText="1"/>
    </xf>
    <xf numFmtId="0" fontId="57" fillId="55" borderId="42" xfId="0" applyFont="1" applyFill="1" applyBorder="1" applyAlignment="1">
      <alignment horizontal="center" vertical="center" wrapText="1"/>
    </xf>
    <xf numFmtId="0" fontId="50" fillId="55" borderId="42" xfId="0" applyFont="1" applyFill="1" applyBorder="1" applyAlignment="1">
      <alignment horizontal="justify" vertical="center" wrapText="1"/>
    </xf>
    <xf numFmtId="3" fontId="48" fillId="64" borderId="43" xfId="3037" applyNumberFormat="1" applyFont="1" applyFill="1" applyBorder="1" applyAlignment="1">
      <alignment horizontal="center" vertical="center" wrapText="1"/>
    </xf>
    <xf numFmtId="0" fontId="48" fillId="55" borderId="43" xfId="0" applyFont="1" applyFill="1" applyBorder="1" applyAlignment="1">
      <alignment horizontal="center" vertical="center" wrapText="1"/>
    </xf>
    <xf numFmtId="3" fontId="48" fillId="55" borderId="43" xfId="3037" applyNumberFormat="1" applyFont="1" applyFill="1" applyBorder="1" applyAlignment="1">
      <alignment horizontal="center" vertical="center" wrapText="1"/>
    </xf>
    <xf numFmtId="0" fontId="57" fillId="55" borderId="43" xfId="0" applyFont="1" applyFill="1" applyBorder="1" applyAlignment="1">
      <alignment horizontal="center" vertical="center" wrapText="1"/>
    </xf>
    <xf numFmtId="1" fontId="48" fillId="64" borderId="33" xfId="3037" applyNumberFormat="1" applyFont="1" applyFill="1" applyBorder="1" applyAlignment="1">
      <alignment horizontal="center" vertical="center" wrapText="1"/>
    </xf>
    <xf numFmtId="9" fontId="48" fillId="56" borderId="33" xfId="3037" applyFont="1" applyFill="1" applyBorder="1" applyAlignment="1">
      <alignment horizontal="center" vertical="center" wrapText="1"/>
    </xf>
    <xf numFmtId="0" fontId="57" fillId="55" borderId="45" xfId="0" applyFont="1" applyFill="1" applyBorder="1" applyAlignment="1">
      <alignment horizontal="center" vertical="center" wrapText="1"/>
    </xf>
    <xf numFmtId="9" fontId="48" fillId="58" borderId="33" xfId="3037" applyFont="1" applyFill="1" applyBorder="1" applyAlignment="1">
      <alignment horizontal="center" vertical="center" wrapText="1"/>
    </xf>
    <xf numFmtId="0" fontId="57" fillId="55" borderId="33" xfId="0" applyFont="1" applyFill="1" applyBorder="1" applyAlignment="1">
      <alignment horizontal="center" vertical="center" wrapText="1"/>
    </xf>
    <xf numFmtId="1" fontId="48" fillId="64" borderId="42" xfId="3037" applyNumberFormat="1" applyFont="1" applyFill="1" applyBorder="1" applyAlignment="1">
      <alignment horizontal="center" vertical="center" wrapText="1"/>
    </xf>
    <xf numFmtId="3" fontId="48" fillId="0" borderId="42" xfId="3037" applyNumberFormat="1" applyFont="1" applyFill="1" applyBorder="1" applyAlignment="1">
      <alignment horizontal="center" vertical="center" wrapText="1"/>
    </xf>
    <xf numFmtId="0" fontId="48" fillId="55" borderId="42" xfId="0" applyFont="1" applyFill="1" applyBorder="1" applyAlignment="1">
      <alignment horizontal="center" vertical="center" wrapText="1"/>
    </xf>
    <xf numFmtId="3" fontId="48" fillId="55" borderId="42" xfId="3037" applyNumberFormat="1" applyFont="1" applyFill="1" applyBorder="1" applyAlignment="1">
      <alignment horizontal="center" vertical="center" wrapText="1"/>
    </xf>
    <xf numFmtId="1" fontId="48" fillId="64" borderId="43" xfId="3037" applyNumberFormat="1" applyFont="1" applyFill="1" applyBorder="1" applyAlignment="1">
      <alignment horizontal="center" vertical="center" wrapText="1"/>
    </xf>
    <xf numFmtId="1" fontId="48" fillId="0" borderId="43" xfId="3037" applyNumberFormat="1" applyFont="1" applyFill="1" applyBorder="1" applyAlignment="1">
      <alignment horizontal="center" vertical="center" wrapText="1"/>
    </xf>
    <xf numFmtId="9" fontId="48" fillId="63" borderId="43" xfId="3037" applyFont="1" applyFill="1" applyBorder="1" applyAlignment="1">
      <alignment horizontal="center" vertical="center" wrapText="1"/>
    </xf>
    <xf numFmtId="0" fontId="57" fillId="0" borderId="43" xfId="0" applyFont="1" applyBorder="1" applyAlignment="1">
      <alignment horizontal="center" vertical="center" wrapText="1"/>
    </xf>
    <xf numFmtId="1" fontId="48" fillId="0" borderId="33" xfId="3037" applyNumberFormat="1" applyFont="1" applyFill="1" applyBorder="1" applyAlignment="1" applyProtection="1">
      <alignment horizontal="center" vertical="center" wrapText="1"/>
      <protection/>
    </xf>
    <xf numFmtId="0" fontId="57" fillId="0" borderId="33" xfId="0" applyFont="1" applyBorder="1" applyAlignment="1">
      <alignment horizontal="center" vertical="center" wrapText="1"/>
    </xf>
    <xf numFmtId="1" fontId="48" fillId="0" borderId="42" xfId="3037" applyNumberFormat="1" applyFont="1" applyFill="1" applyBorder="1" applyAlignment="1" applyProtection="1">
      <alignment horizontal="center" vertical="center" wrapText="1"/>
      <protection/>
    </xf>
    <xf numFmtId="0" fontId="57" fillId="0" borderId="42" xfId="0" applyFont="1" applyBorder="1" applyAlignment="1">
      <alignment horizontal="center" vertical="center" wrapText="1"/>
    </xf>
    <xf numFmtId="183" fontId="48" fillId="0" borderId="43" xfId="3037" applyNumberFormat="1" applyFont="1" applyFill="1" applyBorder="1" applyAlignment="1">
      <alignment horizontal="center" vertical="center" wrapText="1"/>
    </xf>
    <xf numFmtId="183" fontId="48" fillId="55" borderId="43" xfId="3037" applyNumberFormat="1" applyFont="1" applyFill="1" applyBorder="1" applyAlignment="1">
      <alignment horizontal="center" vertical="center" wrapText="1"/>
    </xf>
    <xf numFmtId="0" fontId="51" fillId="0" borderId="46" xfId="0" applyFont="1" applyBorder="1" applyAlignment="1">
      <alignment vertical="top" wrapText="1"/>
    </xf>
    <xf numFmtId="0" fontId="50" fillId="0" borderId="47" xfId="0" applyFont="1" applyBorder="1" applyAlignment="1">
      <alignment vertical="top" wrapText="1"/>
    </xf>
    <xf numFmtId="0" fontId="50" fillId="0" borderId="48" xfId="0" applyFont="1" applyBorder="1" applyAlignment="1">
      <alignment vertical="top" wrapText="1"/>
    </xf>
    <xf numFmtId="0" fontId="50" fillId="0" borderId="49" xfId="0" applyFont="1" applyBorder="1" applyAlignment="1">
      <alignment vertical="top" wrapText="1"/>
    </xf>
    <xf numFmtId="0" fontId="50" fillId="0" borderId="50" xfId="0" applyFont="1" applyBorder="1" applyAlignment="1">
      <alignment horizontal="justify" vertical="top" wrapText="1"/>
    </xf>
    <xf numFmtId="0" fontId="50" fillId="0" borderId="50" xfId="0" applyFont="1" applyBorder="1" applyAlignment="1">
      <alignment vertical="top" wrapText="1"/>
    </xf>
    <xf numFmtId="0" fontId="50" fillId="0" borderId="51" xfId="0" applyFont="1" applyBorder="1" applyAlignment="1">
      <alignment horizontal="justify" vertical="top" wrapText="1"/>
    </xf>
    <xf numFmtId="0" fontId="46" fillId="57" borderId="44" xfId="0" applyFont="1" applyFill="1" applyBorder="1" applyAlignment="1">
      <alignment horizontal="left" vertical="center" wrapText="1"/>
    </xf>
    <xf numFmtId="10" fontId="48" fillId="62" borderId="44" xfId="3037" applyNumberFormat="1" applyFont="1" applyFill="1" applyBorder="1" applyAlignment="1">
      <alignment horizontal="center" vertical="center" wrapText="1"/>
    </xf>
    <xf numFmtId="1" fontId="99" fillId="64" borderId="52" xfId="3037" applyNumberFormat="1" applyFont="1" applyFill="1" applyBorder="1" applyAlignment="1">
      <alignment horizontal="center" vertical="center" wrapText="1"/>
    </xf>
    <xf numFmtId="1" fontId="56" fillId="64" borderId="44" xfId="3037" applyNumberFormat="1" applyFont="1" applyFill="1" applyBorder="1" applyAlignment="1">
      <alignment horizontal="center" vertical="center" wrapText="1"/>
    </xf>
    <xf numFmtId="1" fontId="48" fillId="65" borderId="44" xfId="3037" applyNumberFormat="1" applyFont="1" applyFill="1" applyBorder="1" applyAlignment="1">
      <alignment horizontal="center" vertical="center" wrapText="1"/>
    </xf>
    <xf numFmtId="0" fontId="56" fillId="57" borderId="44" xfId="0" applyFont="1" applyFill="1" applyBorder="1" applyAlignment="1">
      <alignment horizontal="left" vertical="center" wrapText="1"/>
    </xf>
    <xf numFmtId="0" fontId="56" fillId="65" borderId="44" xfId="0" applyFont="1" applyFill="1" applyBorder="1" applyAlignment="1">
      <alignment horizontal="center" vertical="center" wrapText="1"/>
    </xf>
    <xf numFmtId="3" fontId="48" fillId="55" borderId="44" xfId="3037" applyNumberFormat="1" applyFont="1" applyFill="1" applyBorder="1" applyAlignment="1">
      <alignment horizontal="center" vertical="center" wrapText="1"/>
    </xf>
    <xf numFmtId="9" fontId="48" fillId="62" borderId="44" xfId="3037" applyFont="1" applyFill="1" applyBorder="1" applyAlignment="1">
      <alignment horizontal="center" vertical="center" wrapText="1"/>
    </xf>
    <xf numFmtId="3" fontId="48" fillId="0" borderId="44" xfId="3037" applyNumberFormat="1" applyFont="1" applyFill="1" applyBorder="1" applyAlignment="1">
      <alignment horizontal="center" vertical="center" wrapText="1"/>
    </xf>
    <xf numFmtId="0" fontId="48" fillId="55" borderId="44" xfId="3037" applyNumberFormat="1" applyFont="1" applyFill="1" applyBorder="1" applyAlignment="1">
      <alignment horizontal="center" vertical="center" wrapText="1"/>
    </xf>
    <xf numFmtId="9" fontId="48" fillId="58" borderId="44" xfId="3037" applyFont="1" applyFill="1" applyBorder="1" applyAlignment="1">
      <alignment horizontal="center" vertical="center" wrapText="1"/>
    </xf>
    <xf numFmtId="0" fontId="50" fillId="55" borderId="44" xfId="0" applyFont="1" applyFill="1" applyBorder="1" applyAlignment="1">
      <alignment horizontal="justify" vertical="center" wrapText="1"/>
    </xf>
    <xf numFmtId="0" fontId="50" fillId="0" borderId="46" xfId="0" applyFont="1" applyBorder="1" applyAlignment="1">
      <alignment horizontal="justify" vertical="top" wrapText="1"/>
    </xf>
    <xf numFmtId="49" fontId="0" fillId="55" borderId="45" xfId="0" applyNumberFormat="1" applyFill="1" applyBorder="1" applyAlignment="1">
      <alignment horizontal="center"/>
    </xf>
    <xf numFmtId="0" fontId="0" fillId="55" borderId="45" xfId="0" applyFill="1" applyBorder="1" applyAlignment="1">
      <alignment/>
    </xf>
    <xf numFmtId="0" fontId="81" fillId="55" borderId="45" xfId="0" applyFont="1" applyFill="1" applyBorder="1" applyAlignment="1">
      <alignment/>
    </xf>
    <xf numFmtId="0" fontId="0" fillId="0" borderId="45" xfId="0" applyBorder="1" applyAlignment="1">
      <alignment/>
    </xf>
    <xf numFmtId="0" fontId="81" fillId="55" borderId="45" xfId="0" applyFont="1" applyFill="1" applyBorder="1" applyAlignment="1">
      <alignment horizontal="left"/>
    </xf>
    <xf numFmtId="0" fontId="81" fillId="55" borderId="45" xfId="0" applyFont="1" applyFill="1" applyBorder="1" applyAlignment="1">
      <alignment horizontal="center"/>
    </xf>
    <xf numFmtId="0" fontId="89" fillId="55" borderId="45" xfId="0" applyFont="1" applyFill="1" applyBorder="1" applyAlignment="1">
      <alignment/>
    </xf>
    <xf numFmtId="0" fontId="0" fillId="55" borderId="45" xfId="0" applyFill="1" applyBorder="1" applyAlignment="1">
      <alignment horizontal="center"/>
    </xf>
    <xf numFmtId="9" fontId="89" fillId="55" borderId="45" xfId="0" applyNumberFormat="1" applyFont="1" applyFill="1" applyBorder="1" applyAlignment="1">
      <alignment horizontal="center" vertical="center"/>
    </xf>
    <xf numFmtId="9" fontId="0" fillId="55" borderId="45" xfId="0" applyNumberFormat="1" applyFill="1" applyBorder="1" applyAlignment="1">
      <alignment horizontal="center" vertical="center"/>
    </xf>
    <xf numFmtId="170" fontId="0" fillId="55" borderId="45" xfId="0" applyNumberFormat="1" applyFill="1" applyBorder="1" applyAlignment="1">
      <alignment/>
    </xf>
    <xf numFmtId="0" fontId="82" fillId="55" borderId="45" xfId="0" applyFont="1" applyFill="1" applyBorder="1" applyAlignment="1">
      <alignment horizontal="center" vertical="center"/>
    </xf>
    <xf numFmtId="0" fontId="80" fillId="55" borderId="45" xfId="0" applyFont="1" applyFill="1" applyBorder="1" applyAlignment="1">
      <alignment horizontal="center" vertical="center"/>
    </xf>
    <xf numFmtId="0" fontId="0" fillId="55" borderId="45" xfId="0" applyFill="1" applyBorder="1" applyAlignment="1">
      <alignment horizontal="justify"/>
    </xf>
    <xf numFmtId="3" fontId="48" fillId="64" borderId="44" xfId="0" applyNumberFormat="1" applyFont="1" applyFill="1" applyBorder="1" applyAlignment="1">
      <alignment horizontal="center" vertical="center" wrapText="1"/>
    </xf>
    <xf numFmtId="0" fontId="48" fillId="55" borderId="44" xfId="0" applyFont="1" applyFill="1" applyBorder="1" applyAlignment="1">
      <alignment horizontal="center" vertical="center" wrapText="1"/>
    </xf>
    <xf numFmtId="182" fontId="48" fillId="4" borderId="44" xfId="0" applyNumberFormat="1" applyFont="1" applyFill="1" applyBorder="1" applyAlignment="1">
      <alignment horizontal="center" vertical="center" wrapText="1"/>
    </xf>
    <xf numFmtId="170" fontId="48" fillId="0" borderId="44" xfId="0" applyNumberFormat="1" applyFont="1" applyBorder="1" applyAlignment="1">
      <alignment horizontal="center" vertical="center" wrapText="1"/>
    </xf>
    <xf numFmtId="1" fontId="99" fillId="64" borderId="53" xfId="3037" applyNumberFormat="1" applyFont="1" applyFill="1" applyBorder="1" applyAlignment="1">
      <alignment horizontal="center" vertical="center" wrapText="1"/>
    </xf>
    <xf numFmtId="0" fontId="46" fillId="57" borderId="43" xfId="0" applyFont="1" applyFill="1" applyBorder="1" applyAlignment="1">
      <alignment horizontal="left" vertical="center" wrapText="1"/>
    </xf>
    <xf numFmtId="0" fontId="48" fillId="64" borderId="43" xfId="0" applyFont="1" applyFill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0" fontId="48" fillId="55" borderId="43" xfId="3037" applyNumberFormat="1" applyFont="1" applyFill="1" applyBorder="1" applyAlignment="1">
      <alignment horizontal="center" vertical="center" wrapText="1"/>
    </xf>
    <xf numFmtId="9" fontId="48" fillId="58" borderId="43" xfId="3037" applyFont="1" applyFill="1" applyBorder="1" applyAlignment="1">
      <alignment horizontal="center" vertical="center" wrapText="1"/>
    </xf>
    <xf numFmtId="182" fontId="48" fillId="4" borderId="43" xfId="0" applyNumberFormat="1" applyFont="1" applyFill="1" applyBorder="1" applyAlignment="1">
      <alignment horizontal="center" vertical="center" wrapText="1"/>
    </xf>
    <xf numFmtId="170" fontId="48" fillId="55" borderId="43" xfId="0" applyNumberFormat="1" applyFont="1" applyFill="1" applyBorder="1" applyAlignment="1">
      <alignment horizontal="center" vertical="center" wrapText="1"/>
    </xf>
    <xf numFmtId="0" fontId="50" fillId="0" borderId="49" xfId="0" applyFont="1" applyBorder="1" applyAlignment="1">
      <alignment horizontal="justify" vertical="top" wrapText="1"/>
    </xf>
    <xf numFmtId="1" fontId="99" fillId="64" borderId="54" xfId="3037" applyNumberFormat="1" applyFont="1" applyFill="1" applyBorder="1" applyAlignment="1">
      <alignment horizontal="center" vertical="center" wrapText="1"/>
    </xf>
    <xf numFmtId="0" fontId="46" fillId="57" borderId="55" xfId="0" applyFont="1" applyFill="1" applyBorder="1" applyAlignment="1">
      <alignment horizontal="left" vertical="center" wrapText="1"/>
    </xf>
    <xf numFmtId="182" fontId="48" fillId="4" borderId="55" xfId="0" applyNumberFormat="1" applyFont="1" applyFill="1" applyBorder="1" applyAlignment="1">
      <alignment horizontal="center" vertical="center" wrapText="1"/>
    </xf>
    <xf numFmtId="10" fontId="48" fillId="62" borderId="55" xfId="3037" applyNumberFormat="1" applyFont="1" applyFill="1" applyBorder="1" applyAlignment="1">
      <alignment horizontal="center" vertical="center" wrapText="1"/>
    </xf>
    <xf numFmtId="183" fontId="50" fillId="55" borderId="43" xfId="3037" applyNumberFormat="1" applyFont="1" applyFill="1" applyBorder="1" applyAlignment="1">
      <alignment horizontal="center" vertical="center" wrapText="1"/>
    </xf>
    <xf numFmtId="3" fontId="48" fillId="0" borderId="31" xfId="3037" applyNumberFormat="1" applyFont="1" applyFill="1" applyBorder="1" applyAlignment="1">
      <alignment horizontal="center" vertical="center" wrapText="1"/>
    </xf>
    <xf numFmtId="9" fontId="48" fillId="62" borderId="31" xfId="3037" applyFont="1" applyFill="1" applyBorder="1" applyAlignment="1">
      <alignment horizontal="center" vertical="center" wrapText="1"/>
    </xf>
    <xf numFmtId="0" fontId="48" fillId="55" borderId="31" xfId="0" applyFont="1" applyFill="1" applyBorder="1" applyAlignment="1">
      <alignment horizontal="center" vertical="center" wrapText="1"/>
    </xf>
    <xf numFmtId="3" fontId="48" fillId="55" borderId="31" xfId="3037" applyNumberFormat="1" applyFont="1" applyFill="1" applyBorder="1" applyAlignment="1">
      <alignment horizontal="center" vertical="center" wrapText="1"/>
    </xf>
    <xf numFmtId="0" fontId="48" fillId="0" borderId="55" xfId="0" applyFont="1" applyBorder="1" applyAlignment="1">
      <alignment horizontal="center" vertical="center" wrapText="1"/>
    </xf>
    <xf numFmtId="3" fontId="48" fillId="55" borderId="55" xfId="3037" applyNumberFormat="1" applyFont="1" applyFill="1" applyBorder="1" applyAlignment="1">
      <alignment horizontal="center" vertical="center" wrapText="1"/>
    </xf>
    <xf numFmtId="9" fontId="48" fillId="62" borderId="55" xfId="3037" applyFont="1" applyFill="1" applyBorder="1" applyAlignment="1">
      <alignment horizontal="center" vertical="center" wrapText="1"/>
    </xf>
    <xf numFmtId="3" fontId="48" fillId="0" borderId="55" xfId="3037" applyNumberFormat="1" applyFont="1" applyFill="1" applyBorder="1" applyAlignment="1">
      <alignment horizontal="center" vertical="center" wrapText="1"/>
    </xf>
    <xf numFmtId="0" fontId="48" fillId="55" borderId="55" xfId="3037" applyNumberFormat="1" applyFont="1" applyFill="1" applyBorder="1" applyAlignment="1">
      <alignment horizontal="center" vertical="center" wrapText="1"/>
    </xf>
    <xf numFmtId="0" fontId="48" fillId="55" borderId="55" xfId="0" applyFont="1" applyFill="1" applyBorder="1" applyAlignment="1">
      <alignment horizontal="center" vertical="center" wrapText="1"/>
    </xf>
    <xf numFmtId="3" fontId="48" fillId="0" borderId="45" xfId="3037" applyNumberFormat="1" applyFont="1" applyFill="1" applyBorder="1" applyAlignment="1">
      <alignment horizontal="center" vertical="center" wrapText="1"/>
    </xf>
    <xf numFmtId="9" fontId="48" fillId="55" borderId="55" xfId="3037" applyFont="1" applyFill="1" applyBorder="1" applyAlignment="1">
      <alignment horizontal="center" vertical="center" wrapText="1"/>
    </xf>
    <xf numFmtId="9" fontId="48" fillId="63" borderId="33" xfId="3037" applyFont="1" applyFill="1" applyBorder="1" applyAlignment="1">
      <alignment horizontal="center" vertical="center" wrapText="1"/>
    </xf>
    <xf numFmtId="1" fontId="56" fillId="64" borderId="31" xfId="3037" applyNumberFormat="1" applyFont="1" applyFill="1" applyBorder="1" applyAlignment="1">
      <alignment horizontal="center" vertical="center" wrapText="1"/>
    </xf>
    <xf numFmtId="1" fontId="48" fillId="65" borderId="31" xfId="3037" applyNumberFormat="1" applyFont="1" applyFill="1" applyBorder="1" applyAlignment="1">
      <alignment horizontal="center" vertical="center" wrapText="1"/>
    </xf>
    <xf numFmtId="0" fontId="56" fillId="57" borderId="31" xfId="0" applyFont="1" applyFill="1" applyBorder="1" applyAlignment="1">
      <alignment horizontal="left" vertical="center" wrapText="1"/>
    </xf>
    <xf numFmtId="0" fontId="56" fillId="65" borderId="31" xfId="0" applyFont="1" applyFill="1" applyBorder="1" applyAlignment="1">
      <alignment horizontal="center" vertical="center" wrapText="1"/>
    </xf>
    <xf numFmtId="1" fontId="48" fillId="64" borderId="31" xfId="3037" applyNumberFormat="1" applyFont="1" applyFill="1" applyBorder="1" applyAlignment="1">
      <alignment horizontal="center" vertical="center" wrapText="1"/>
    </xf>
    <xf numFmtId="0" fontId="50" fillId="55" borderId="31" xfId="0" applyFont="1" applyFill="1" applyBorder="1" applyAlignment="1">
      <alignment horizontal="justify" vertical="center" wrapText="1"/>
    </xf>
    <xf numFmtId="0" fontId="50" fillId="0" borderId="56" xfId="0" applyFont="1" applyBorder="1" applyAlignment="1">
      <alignment vertical="top" wrapText="1"/>
    </xf>
    <xf numFmtId="1" fontId="56" fillId="64" borderId="55" xfId="3037" applyNumberFormat="1" applyFont="1" applyFill="1" applyBorder="1" applyAlignment="1">
      <alignment horizontal="center" vertical="center" wrapText="1"/>
    </xf>
    <xf numFmtId="1" fontId="48" fillId="65" borderId="55" xfId="3037" applyNumberFormat="1" applyFont="1" applyFill="1" applyBorder="1" applyAlignment="1">
      <alignment horizontal="center" vertical="center" wrapText="1"/>
    </xf>
    <xf numFmtId="0" fontId="56" fillId="57" borderId="55" xfId="0" applyFont="1" applyFill="1" applyBorder="1" applyAlignment="1">
      <alignment horizontal="left" vertical="center" wrapText="1"/>
    </xf>
    <xf numFmtId="0" fontId="56" fillId="65" borderId="55" xfId="0" applyFont="1" applyFill="1" applyBorder="1" applyAlignment="1">
      <alignment horizontal="center" vertical="center" wrapText="1"/>
    </xf>
    <xf numFmtId="0" fontId="48" fillId="64" borderId="55" xfId="0" applyFont="1" applyFill="1" applyBorder="1" applyAlignment="1">
      <alignment horizontal="center" vertical="center" wrapText="1"/>
    </xf>
    <xf numFmtId="170" fontId="48" fillId="0" borderId="55" xfId="0" applyNumberFormat="1" applyFont="1" applyBorder="1" applyAlignment="1">
      <alignment horizontal="center" vertical="center" wrapText="1"/>
    </xf>
    <xf numFmtId="0" fontId="57" fillId="0" borderId="55" xfId="0" applyFont="1" applyBorder="1" applyAlignment="1">
      <alignment horizontal="center" vertical="center" wrapText="1"/>
    </xf>
    <xf numFmtId="0" fontId="50" fillId="55" borderId="55" xfId="0" applyFont="1" applyFill="1" applyBorder="1" applyAlignment="1">
      <alignment horizontal="justify" vertical="center" wrapText="1"/>
    </xf>
    <xf numFmtId="0" fontId="48" fillId="0" borderId="33" xfId="0" applyFont="1" applyBorder="1" applyAlignment="1">
      <alignment horizontal="center" vertical="center" wrapText="1"/>
    </xf>
    <xf numFmtId="9" fontId="48" fillId="0" borderId="43" xfId="3037" applyFont="1" applyFill="1" applyBorder="1" applyAlignment="1">
      <alignment horizontal="center" vertical="center" wrapText="1"/>
    </xf>
    <xf numFmtId="9" fontId="48" fillId="0" borderId="33" xfId="3037" applyFont="1" applyFill="1" applyBorder="1" applyAlignment="1">
      <alignment horizontal="center" vertical="center" wrapText="1"/>
    </xf>
    <xf numFmtId="9" fontId="48" fillId="0" borderId="44" xfId="3037" applyFont="1" applyFill="1" applyBorder="1" applyAlignment="1">
      <alignment horizontal="center" vertical="center" wrapText="1"/>
    </xf>
    <xf numFmtId="3" fontId="48" fillId="0" borderId="32" xfId="3037" applyNumberFormat="1" applyFont="1" applyFill="1" applyBorder="1" applyAlignment="1">
      <alignment horizontal="center" vertical="center" wrapText="1"/>
    </xf>
    <xf numFmtId="183" fontId="48" fillId="55" borderId="44" xfId="3037" applyNumberFormat="1" applyFont="1" applyFill="1" applyBorder="1" applyAlignment="1">
      <alignment horizontal="center" vertical="center" wrapText="1"/>
    </xf>
    <xf numFmtId="9" fontId="48" fillId="55" borderId="45" xfId="3037" applyFont="1" applyFill="1" applyBorder="1" applyAlignment="1">
      <alignment horizontal="center" vertical="center" wrapText="1"/>
    </xf>
    <xf numFmtId="3" fontId="48" fillId="55" borderId="32" xfId="3037" applyNumberFormat="1" applyFont="1" applyFill="1" applyBorder="1" applyAlignment="1">
      <alignment horizontal="center" vertical="center" wrapText="1"/>
    </xf>
    <xf numFmtId="9" fontId="48" fillId="0" borderId="32" xfId="3037" applyFont="1" applyFill="1" applyBorder="1" applyAlignment="1">
      <alignment horizontal="center" vertical="center" wrapText="1"/>
    </xf>
    <xf numFmtId="3" fontId="48" fillId="55" borderId="41" xfId="3037" applyNumberFormat="1" applyFont="1" applyFill="1" applyBorder="1" applyAlignment="1">
      <alignment horizontal="center" vertical="center" wrapText="1"/>
    </xf>
    <xf numFmtId="3" fontId="48" fillId="0" borderId="57" xfId="3037" applyNumberFormat="1" applyFont="1" applyFill="1" applyBorder="1" applyAlignment="1">
      <alignment horizontal="center" vertical="center" wrapText="1"/>
    </xf>
    <xf numFmtId="9" fontId="48" fillId="0" borderId="58" xfId="3037" applyFont="1" applyFill="1" applyBorder="1" applyAlignment="1">
      <alignment horizontal="center" vertical="center" wrapText="1"/>
    </xf>
    <xf numFmtId="0" fontId="94" fillId="60" borderId="31" xfId="0" applyFont="1" applyFill="1" applyBorder="1" applyAlignment="1">
      <alignment horizontal="center" vertical="center" wrapText="1"/>
    </xf>
    <xf numFmtId="0" fontId="94" fillId="60" borderId="32" xfId="0" applyFont="1" applyFill="1" applyBorder="1" applyAlignment="1">
      <alignment horizontal="center" vertical="center" wrapText="1"/>
    </xf>
    <xf numFmtId="0" fontId="87" fillId="0" borderId="0" xfId="0" applyFont="1" applyAlignment="1">
      <alignment horizontal="center" vertical="center" wrapText="1" readingOrder="1"/>
    </xf>
    <xf numFmtId="0" fontId="100" fillId="0" borderId="33" xfId="0" applyFont="1" applyBorder="1" applyAlignment="1">
      <alignment horizontal="center" vertical="center"/>
    </xf>
    <xf numFmtId="0" fontId="80" fillId="55" borderId="33" xfId="0" applyFont="1" applyFill="1" applyBorder="1" applyAlignment="1">
      <alignment horizontal="center" vertical="center"/>
    </xf>
    <xf numFmtId="0" fontId="87" fillId="55" borderId="0" xfId="0" applyFont="1" applyFill="1" applyAlignment="1">
      <alignment horizontal="left" vertical="center" wrapText="1" readingOrder="1"/>
    </xf>
    <xf numFmtId="49" fontId="101" fillId="55" borderId="0" xfId="0" applyNumberFormat="1" applyFont="1" applyFill="1" applyAlignment="1">
      <alignment horizontal="left" vertical="center" wrapText="1"/>
    </xf>
    <xf numFmtId="1" fontId="99" fillId="64" borderId="52" xfId="3037" applyNumberFormat="1" applyFont="1" applyFill="1" applyBorder="1" applyAlignment="1">
      <alignment horizontal="center" vertical="center" wrapText="1"/>
    </xf>
    <xf numFmtId="1" fontId="99" fillId="64" borderId="59" xfId="3037" applyNumberFormat="1" applyFont="1" applyFill="1" applyBorder="1" applyAlignment="1">
      <alignment horizontal="center" vertical="center" wrapText="1"/>
    </xf>
    <xf numFmtId="1" fontId="99" fillId="64" borderId="54" xfId="3037" applyNumberFormat="1" applyFont="1" applyFill="1" applyBorder="1" applyAlignment="1">
      <alignment horizontal="center" vertical="center" wrapText="1"/>
    </xf>
    <xf numFmtId="0" fontId="46" fillId="57" borderId="44" xfId="0" applyFont="1" applyFill="1" applyBorder="1" applyAlignment="1">
      <alignment horizontal="left" vertical="center" wrapText="1"/>
    </xf>
    <xf numFmtId="0" fontId="46" fillId="57" borderId="32" xfId="0" applyFont="1" applyFill="1" applyBorder="1" applyAlignment="1">
      <alignment horizontal="left" vertical="center" wrapText="1"/>
    </xf>
    <xf numFmtId="0" fontId="46" fillId="57" borderId="55" xfId="0" applyFont="1" applyFill="1" applyBorder="1" applyAlignment="1">
      <alignment horizontal="left" vertical="center" wrapText="1"/>
    </xf>
    <xf numFmtId="182" fontId="48" fillId="4" borderId="44" xfId="0" applyNumberFormat="1" applyFont="1" applyFill="1" applyBorder="1" applyAlignment="1">
      <alignment horizontal="center" vertical="center" wrapText="1"/>
    </xf>
    <xf numFmtId="182" fontId="48" fillId="4" borderId="32" xfId="0" applyNumberFormat="1" applyFont="1" applyFill="1" applyBorder="1" applyAlignment="1">
      <alignment horizontal="center" vertical="center" wrapText="1"/>
    </xf>
    <xf numFmtId="182" fontId="48" fillId="4" borderId="55" xfId="0" applyNumberFormat="1" applyFont="1" applyFill="1" applyBorder="1" applyAlignment="1">
      <alignment horizontal="center" vertical="center" wrapText="1"/>
    </xf>
    <xf numFmtId="0" fontId="91" fillId="60" borderId="33" xfId="0" applyFont="1" applyFill="1" applyBorder="1" applyAlignment="1">
      <alignment horizontal="center" vertical="center"/>
    </xf>
    <xf numFmtId="170" fontId="91" fillId="61" borderId="33" xfId="0" applyNumberFormat="1" applyFont="1" applyFill="1" applyBorder="1" applyAlignment="1">
      <alignment horizontal="center" vertical="center"/>
    </xf>
    <xf numFmtId="49" fontId="92" fillId="61" borderId="33" xfId="0" applyNumberFormat="1" applyFont="1" applyFill="1" applyBorder="1" applyAlignment="1">
      <alignment horizontal="center" vertical="center"/>
    </xf>
    <xf numFmtId="170" fontId="48" fillId="55" borderId="44" xfId="0" applyNumberFormat="1" applyFont="1" applyFill="1" applyBorder="1" applyAlignment="1">
      <alignment horizontal="center" vertical="center" wrapText="1"/>
    </xf>
    <xf numFmtId="170" fontId="48" fillId="55" borderId="32" xfId="0" applyNumberFormat="1" applyFont="1" applyFill="1" applyBorder="1" applyAlignment="1">
      <alignment horizontal="center" vertical="center" wrapText="1"/>
    </xf>
    <xf numFmtId="10" fontId="48" fillId="62" borderId="44" xfId="3037" applyNumberFormat="1" applyFont="1" applyFill="1" applyBorder="1" applyAlignment="1">
      <alignment horizontal="center" vertical="center" wrapText="1"/>
    </xf>
    <xf numFmtId="10" fontId="48" fillId="62" borderId="32" xfId="3037" applyNumberFormat="1" applyFont="1" applyFill="1" applyBorder="1" applyAlignment="1">
      <alignment horizontal="center" vertical="center" wrapText="1"/>
    </xf>
    <xf numFmtId="10" fontId="48" fillId="62" borderId="55" xfId="3037" applyNumberFormat="1" applyFont="1" applyFill="1" applyBorder="1" applyAlignment="1">
      <alignment horizontal="center" vertical="center" wrapText="1"/>
    </xf>
    <xf numFmtId="0" fontId="80" fillId="55" borderId="0" xfId="0" applyFont="1" applyFill="1" applyAlignment="1">
      <alignment horizontal="center" vertical="center"/>
    </xf>
    <xf numFmtId="49" fontId="0" fillId="55" borderId="33" xfId="0" applyNumberFormat="1" applyFill="1" applyBorder="1" applyAlignment="1">
      <alignment horizontal="center"/>
    </xf>
    <xf numFmtId="0" fontId="90" fillId="55" borderId="33" xfId="0" applyFont="1" applyFill="1" applyBorder="1" applyAlignment="1">
      <alignment horizontal="left" vertical="center"/>
    </xf>
    <xf numFmtId="0" fontId="102" fillId="55" borderId="33" xfId="0" applyFont="1" applyFill="1" applyBorder="1" applyAlignment="1">
      <alignment horizontal="center" vertical="center"/>
    </xf>
    <xf numFmtId="170" fontId="48" fillId="55" borderId="55" xfId="0" applyNumberFormat="1" applyFont="1" applyFill="1" applyBorder="1" applyAlignment="1">
      <alignment horizontal="center" vertical="center" wrapText="1"/>
    </xf>
    <xf numFmtId="171" fontId="80" fillId="58" borderId="23" xfId="1783" applyNumberFormat="1" applyFont="1" applyFill="1" applyBorder="1" applyAlignment="1">
      <alignment horizontal="justify" vertical="center" wrapText="1"/>
    </xf>
    <xf numFmtId="0" fontId="0" fillId="0" borderId="2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171" fontId="76" fillId="0" borderId="20" xfId="1783" applyNumberFormat="1" applyFont="1" applyBorder="1" applyAlignment="1">
      <alignment horizontal="center" vertical="center"/>
    </xf>
    <xf numFmtId="171" fontId="76" fillId="0" borderId="0" xfId="1783" applyNumberFormat="1" applyFont="1" applyBorder="1" applyAlignment="1">
      <alignment horizontal="center" vertical="center"/>
    </xf>
    <xf numFmtId="171" fontId="76" fillId="0" borderId="25" xfId="1783" applyNumberFormat="1" applyFont="1" applyBorder="1" applyAlignment="1">
      <alignment horizontal="center" vertical="center"/>
    </xf>
    <xf numFmtId="171" fontId="80" fillId="0" borderId="0" xfId="1783" applyNumberFormat="1" applyFont="1" applyBorder="1" applyAlignment="1">
      <alignment horizontal="justify" wrapText="1"/>
    </xf>
    <xf numFmtId="171" fontId="80" fillId="0" borderId="25" xfId="1783" applyNumberFormat="1" applyFont="1" applyBorder="1" applyAlignment="1">
      <alignment horizontal="justify" wrapText="1"/>
    </xf>
    <xf numFmtId="171" fontId="0" fillId="0" borderId="0" xfId="1783" applyNumberFormat="1" applyFont="1" applyBorder="1" applyAlignment="1">
      <alignment horizontal="justify"/>
    </xf>
    <xf numFmtId="171" fontId="0" fillId="0" borderId="25" xfId="1783" applyNumberFormat="1" applyFont="1" applyBorder="1" applyAlignment="1">
      <alignment horizontal="justify"/>
    </xf>
    <xf numFmtId="171" fontId="80" fillId="58" borderId="21" xfId="1783" applyNumberFormat="1" applyFont="1" applyFill="1" applyBorder="1" applyAlignment="1">
      <alignment horizontal="justify" vertical="center" wrapText="1"/>
    </xf>
    <xf numFmtId="171" fontId="80" fillId="58" borderId="26" xfId="1783" applyNumberFormat="1" applyFont="1" applyFill="1" applyBorder="1" applyAlignment="1">
      <alignment horizontal="justify" vertical="center" wrapText="1"/>
    </xf>
    <xf numFmtId="171" fontId="80" fillId="0" borderId="20" xfId="1783" applyNumberFormat="1" applyFont="1" applyBorder="1" applyAlignment="1">
      <alignment horizontal="justify" wrapText="1"/>
    </xf>
    <xf numFmtId="171" fontId="80" fillId="0" borderId="20" xfId="1783" applyNumberFormat="1" applyFont="1" applyBorder="1" applyAlignment="1">
      <alignment horizontal="center"/>
    </xf>
    <xf numFmtId="171" fontId="80" fillId="0" borderId="25" xfId="1783" applyNumberFormat="1" applyFont="1" applyBorder="1" applyAlignment="1">
      <alignment horizontal="center"/>
    </xf>
    <xf numFmtId="171" fontId="80" fillId="0" borderId="0" xfId="1783" applyNumberFormat="1" applyFont="1" applyBorder="1" applyAlignment="1">
      <alignment horizontal="justify" vertical="center" wrapText="1"/>
    </xf>
    <xf numFmtId="171" fontId="80" fillId="0" borderId="25" xfId="1783" applyNumberFormat="1" applyFont="1" applyBorder="1" applyAlignment="1">
      <alignment horizontal="justify" vertical="center" wrapText="1"/>
    </xf>
    <xf numFmtId="0" fontId="76" fillId="16" borderId="0" xfId="0" applyFont="1" applyFill="1" applyAlignment="1">
      <alignment horizontal="center"/>
    </xf>
    <xf numFmtId="171" fontId="76" fillId="0" borderId="0" xfId="1783" applyNumberFormat="1" applyFont="1" applyBorder="1" applyAlignment="1">
      <alignment vertical="center"/>
    </xf>
    <xf numFmtId="171" fontId="76" fillId="0" borderId="25" xfId="1783" applyNumberFormat="1" applyFont="1" applyBorder="1" applyAlignment="1">
      <alignment vertical="center"/>
    </xf>
  </cellXfs>
  <cellStyles count="3083">
    <cellStyle name="Normal" xfId="0"/>
    <cellStyle name="20% - Énfasis1" xfId="15"/>
    <cellStyle name="20% - Énfasis1 10" xfId="16"/>
    <cellStyle name="20% - Énfasis1 10 2" xfId="17"/>
    <cellStyle name="20% - Énfasis1 10 3" xfId="18"/>
    <cellStyle name="20% - Énfasis1 10 4" xfId="19"/>
    <cellStyle name="20% - Énfasis1 10 5" xfId="20"/>
    <cellStyle name="20% - Énfasis1 11" xfId="21"/>
    <cellStyle name="20% - Énfasis1 11 2" xfId="22"/>
    <cellStyle name="20% - Énfasis1 11 3" xfId="23"/>
    <cellStyle name="20% - Énfasis1 11 4" xfId="24"/>
    <cellStyle name="20% - Énfasis1 11 5" xfId="25"/>
    <cellStyle name="20% - Énfasis1 12" xfId="26"/>
    <cellStyle name="20% - Énfasis1 12 2" xfId="27"/>
    <cellStyle name="20% - Énfasis1 12 3" xfId="28"/>
    <cellStyle name="20% - Énfasis1 12 4" xfId="29"/>
    <cellStyle name="20% - Énfasis1 12 5" xfId="30"/>
    <cellStyle name="20% - Énfasis1 13" xfId="31"/>
    <cellStyle name="20% - Énfasis1 13 2" xfId="32"/>
    <cellStyle name="20% - Énfasis1 13 3" xfId="33"/>
    <cellStyle name="20% - Énfasis1 13 4" xfId="34"/>
    <cellStyle name="20% - Énfasis1 13 5" xfId="35"/>
    <cellStyle name="20% - Énfasis1 14" xfId="36"/>
    <cellStyle name="20% - Énfasis1 14 2" xfId="37"/>
    <cellStyle name="20% - Énfasis1 14 3" xfId="38"/>
    <cellStyle name="20% - Énfasis1 14 4" xfId="39"/>
    <cellStyle name="20% - Énfasis1 14 5" xfId="40"/>
    <cellStyle name="20% - Énfasis1 15" xfId="41"/>
    <cellStyle name="20% - Énfasis1 15 2" xfId="42"/>
    <cellStyle name="20% - Énfasis1 15 3" xfId="43"/>
    <cellStyle name="20% - Énfasis1 15 4" xfId="44"/>
    <cellStyle name="20% - Énfasis1 15 5" xfId="45"/>
    <cellStyle name="20% - Énfasis1 16" xfId="46"/>
    <cellStyle name="20% - Énfasis1 16 2" xfId="47"/>
    <cellStyle name="20% - Énfasis1 16 3" xfId="48"/>
    <cellStyle name="20% - Énfasis1 16 4" xfId="49"/>
    <cellStyle name="20% - Énfasis1 16 5" xfId="50"/>
    <cellStyle name="20% - Énfasis1 17" xfId="51"/>
    <cellStyle name="20% - Énfasis1 17 2" xfId="52"/>
    <cellStyle name="20% - Énfasis1 17 3" xfId="53"/>
    <cellStyle name="20% - Énfasis1 17 4" xfId="54"/>
    <cellStyle name="20% - Énfasis1 17 5" xfId="55"/>
    <cellStyle name="20% - Énfasis1 18" xfId="56"/>
    <cellStyle name="20% - Énfasis1 19" xfId="57"/>
    <cellStyle name="20% - Énfasis1 2" xfId="58"/>
    <cellStyle name="20% - Énfasis1 2 2" xfId="59"/>
    <cellStyle name="20% - Énfasis1 2 2 2" xfId="60"/>
    <cellStyle name="20% - Énfasis1 2 2 3" xfId="61"/>
    <cellStyle name="20% - Énfasis1 2 2 4" xfId="62"/>
    <cellStyle name="20% - Énfasis1 2 2 5" xfId="63"/>
    <cellStyle name="20% - Énfasis1 2 3" xfId="64"/>
    <cellStyle name="20% - Énfasis1 2 4" xfId="65"/>
    <cellStyle name="20% - Énfasis1 2 5" xfId="66"/>
    <cellStyle name="20% - Énfasis1 2 6" xfId="67"/>
    <cellStyle name="20% - Énfasis1 20" xfId="68"/>
    <cellStyle name="20% - Énfasis1 21" xfId="69"/>
    <cellStyle name="20% - Énfasis1 22" xfId="70"/>
    <cellStyle name="20% - Énfasis1 23" xfId="71"/>
    <cellStyle name="20% - Énfasis1 24" xfId="72"/>
    <cellStyle name="20% - Énfasis1 25" xfId="73"/>
    <cellStyle name="20% - Énfasis1 26" xfId="74"/>
    <cellStyle name="20% - Énfasis1 27" xfId="75"/>
    <cellStyle name="20% - Énfasis1 28" xfId="76"/>
    <cellStyle name="20% - Énfasis1 29" xfId="77"/>
    <cellStyle name="20% - Énfasis1 3" xfId="78"/>
    <cellStyle name="20% - Énfasis1 3 2" xfId="79"/>
    <cellStyle name="20% - Énfasis1 3 2 2" xfId="80"/>
    <cellStyle name="20% - Énfasis1 3 2 3" xfId="81"/>
    <cellStyle name="20% - Énfasis1 3 2 4" xfId="82"/>
    <cellStyle name="20% - Énfasis1 3 2 5" xfId="83"/>
    <cellStyle name="20% - Énfasis1 3 3" xfId="84"/>
    <cellStyle name="20% - Énfasis1 3 4" xfId="85"/>
    <cellStyle name="20% - Énfasis1 3 5" xfId="86"/>
    <cellStyle name="20% - Énfasis1 3 6" xfId="87"/>
    <cellStyle name="20% - Énfasis1 30" xfId="88"/>
    <cellStyle name="20% - Énfasis1 31" xfId="89"/>
    <cellStyle name="20% - Énfasis1 32" xfId="90"/>
    <cellStyle name="20% - Énfasis1 4" xfId="91"/>
    <cellStyle name="20% - Énfasis1 4 2" xfId="92"/>
    <cellStyle name="20% - Énfasis1 4 2 2" xfId="93"/>
    <cellStyle name="20% - Énfasis1 4 2 3" xfId="94"/>
    <cellStyle name="20% - Énfasis1 4 2 4" xfId="95"/>
    <cellStyle name="20% - Énfasis1 4 2 5" xfId="96"/>
    <cellStyle name="20% - Énfasis1 4 3" xfId="97"/>
    <cellStyle name="20% - Énfasis1 4 4" xfId="98"/>
    <cellStyle name="20% - Énfasis1 4 5" xfId="99"/>
    <cellStyle name="20% - Énfasis1 4 6" xfId="100"/>
    <cellStyle name="20% - Énfasis1 5" xfId="101"/>
    <cellStyle name="20% - Énfasis1 5 2" xfId="102"/>
    <cellStyle name="20% - Énfasis1 5 2 2" xfId="103"/>
    <cellStyle name="20% - Énfasis1 5 2 3" xfId="104"/>
    <cellStyle name="20% - Énfasis1 5 2 4" xfId="105"/>
    <cellStyle name="20% - Énfasis1 5 2 5" xfId="106"/>
    <cellStyle name="20% - Énfasis1 5 3" xfId="107"/>
    <cellStyle name="20% - Énfasis1 5 4" xfId="108"/>
    <cellStyle name="20% - Énfasis1 5 5" xfId="109"/>
    <cellStyle name="20% - Énfasis1 5 6" xfId="110"/>
    <cellStyle name="20% - Énfasis1 6" xfId="111"/>
    <cellStyle name="20% - Énfasis1 6 2" xfId="112"/>
    <cellStyle name="20% - Énfasis1 6 2 2" xfId="113"/>
    <cellStyle name="20% - Énfasis1 6 2 3" xfId="114"/>
    <cellStyle name="20% - Énfasis1 6 2 4" xfId="115"/>
    <cellStyle name="20% - Énfasis1 6 2 5" xfId="116"/>
    <cellStyle name="20% - Énfasis1 6 3" xfId="117"/>
    <cellStyle name="20% - Énfasis1 6 4" xfId="118"/>
    <cellStyle name="20% - Énfasis1 6 5" xfId="119"/>
    <cellStyle name="20% - Énfasis1 6 6" xfId="120"/>
    <cellStyle name="20% - Énfasis1 7" xfId="121"/>
    <cellStyle name="20% - Énfasis1 7 2" xfId="122"/>
    <cellStyle name="20% - Énfasis1 7 2 2" xfId="123"/>
    <cellStyle name="20% - Énfasis1 7 2 3" xfId="124"/>
    <cellStyle name="20% - Énfasis1 7 2 4" xfId="125"/>
    <cellStyle name="20% - Énfasis1 7 2 5" xfId="126"/>
    <cellStyle name="20% - Énfasis1 7 3" xfId="127"/>
    <cellStyle name="20% - Énfasis1 7 4" xfId="128"/>
    <cellStyle name="20% - Énfasis1 7 5" xfId="129"/>
    <cellStyle name="20% - Énfasis1 7 6" xfId="130"/>
    <cellStyle name="20% - Énfasis1 8" xfId="131"/>
    <cellStyle name="20% - Énfasis1 8 2" xfId="132"/>
    <cellStyle name="20% - Énfasis1 8 2 2" xfId="133"/>
    <cellStyle name="20% - Énfasis1 8 2 3" xfId="134"/>
    <cellStyle name="20% - Énfasis1 8 2 4" xfId="135"/>
    <cellStyle name="20% - Énfasis1 8 2 5" xfId="136"/>
    <cellStyle name="20% - Énfasis1 8 3" xfId="137"/>
    <cellStyle name="20% - Énfasis1 8 4" xfId="138"/>
    <cellStyle name="20% - Énfasis1 8 5" xfId="139"/>
    <cellStyle name="20% - Énfasis1 8 6" xfId="140"/>
    <cellStyle name="20% - Énfasis1 9" xfId="141"/>
    <cellStyle name="20% - Énfasis1 9 2" xfId="142"/>
    <cellStyle name="20% - Énfasis1 9 3" xfId="143"/>
    <cellStyle name="20% - Énfasis1 9 4" xfId="144"/>
    <cellStyle name="20% - Énfasis1 9 5" xfId="145"/>
    <cellStyle name="20% - Énfasis2" xfId="146"/>
    <cellStyle name="20% - Énfasis2 10" xfId="147"/>
    <cellStyle name="20% - Énfasis2 10 2" xfId="148"/>
    <cellStyle name="20% - Énfasis2 10 3" xfId="149"/>
    <cellStyle name="20% - Énfasis2 10 4" xfId="150"/>
    <cellStyle name="20% - Énfasis2 10 5" xfId="151"/>
    <cellStyle name="20% - Énfasis2 11" xfId="152"/>
    <cellStyle name="20% - Énfasis2 11 2" xfId="153"/>
    <cellStyle name="20% - Énfasis2 11 3" xfId="154"/>
    <cellStyle name="20% - Énfasis2 11 4" xfId="155"/>
    <cellStyle name="20% - Énfasis2 11 5" xfId="156"/>
    <cellStyle name="20% - Énfasis2 12" xfId="157"/>
    <cellStyle name="20% - Énfasis2 12 2" xfId="158"/>
    <cellStyle name="20% - Énfasis2 12 3" xfId="159"/>
    <cellStyle name="20% - Énfasis2 12 4" xfId="160"/>
    <cellStyle name="20% - Énfasis2 12 5" xfId="161"/>
    <cellStyle name="20% - Énfasis2 13" xfId="162"/>
    <cellStyle name="20% - Énfasis2 13 2" xfId="163"/>
    <cellStyle name="20% - Énfasis2 13 3" xfId="164"/>
    <cellStyle name="20% - Énfasis2 13 4" xfId="165"/>
    <cellStyle name="20% - Énfasis2 13 5" xfId="166"/>
    <cellStyle name="20% - Énfasis2 14" xfId="167"/>
    <cellStyle name="20% - Énfasis2 14 2" xfId="168"/>
    <cellStyle name="20% - Énfasis2 14 3" xfId="169"/>
    <cellStyle name="20% - Énfasis2 14 4" xfId="170"/>
    <cellStyle name="20% - Énfasis2 14 5" xfId="171"/>
    <cellStyle name="20% - Énfasis2 15" xfId="172"/>
    <cellStyle name="20% - Énfasis2 15 2" xfId="173"/>
    <cellStyle name="20% - Énfasis2 15 3" xfId="174"/>
    <cellStyle name="20% - Énfasis2 15 4" xfId="175"/>
    <cellStyle name="20% - Énfasis2 15 5" xfId="176"/>
    <cellStyle name="20% - Énfasis2 16" xfId="177"/>
    <cellStyle name="20% - Énfasis2 16 2" xfId="178"/>
    <cellStyle name="20% - Énfasis2 16 3" xfId="179"/>
    <cellStyle name="20% - Énfasis2 16 4" xfId="180"/>
    <cellStyle name="20% - Énfasis2 16 5" xfId="181"/>
    <cellStyle name="20% - Énfasis2 17" xfId="182"/>
    <cellStyle name="20% - Énfasis2 17 2" xfId="183"/>
    <cellStyle name="20% - Énfasis2 17 3" xfId="184"/>
    <cellStyle name="20% - Énfasis2 17 4" xfId="185"/>
    <cellStyle name="20% - Énfasis2 17 5" xfId="186"/>
    <cellStyle name="20% - Énfasis2 18" xfId="187"/>
    <cellStyle name="20% - Énfasis2 19" xfId="188"/>
    <cellStyle name="20% - Énfasis2 2" xfId="189"/>
    <cellStyle name="20% - Énfasis2 2 2" xfId="190"/>
    <cellStyle name="20% - Énfasis2 2 2 2" xfId="191"/>
    <cellStyle name="20% - Énfasis2 2 2 3" xfId="192"/>
    <cellStyle name="20% - Énfasis2 2 2 4" xfId="193"/>
    <cellStyle name="20% - Énfasis2 2 2 5" xfId="194"/>
    <cellStyle name="20% - Énfasis2 2 3" xfId="195"/>
    <cellStyle name="20% - Énfasis2 2 4" xfId="196"/>
    <cellStyle name="20% - Énfasis2 2 5" xfId="197"/>
    <cellStyle name="20% - Énfasis2 2 6" xfId="198"/>
    <cellStyle name="20% - Énfasis2 20" xfId="199"/>
    <cellStyle name="20% - Énfasis2 21" xfId="200"/>
    <cellStyle name="20% - Énfasis2 22" xfId="201"/>
    <cellStyle name="20% - Énfasis2 23" xfId="202"/>
    <cellStyle name="20% - Énfasis2 24" xfId="203"/>
    <cellStyle name="20% - Énfasis2 25" xfId="204"/>
    <cellStyle name="20% - Énfasis2 26" xfId="205"/>
    <cellStyle name="20% - Énfasis2 27" xfId="206"/>
    <cellStyle name="20% - Énfasis2 28" xfId="207"/>
    <cellStyle name="20% - Énfasis2 29" xfId="208"/>
    <cellStyle name="20% - Énfasis2 3" xfId="209"/>
    <cellStyle name="20% - Énfasis2 3 2" xfId="210"/>
    <cellStyle name="20% - Énfasis2 3 2 2" xfId="211"/>
    <cellStyle name="20% - Énfasis2 3 2 3" xfId="212"/>
    <cellStyle name="20% - Énfasis2 3 2 4" xfId="213"/>
    <cellStyle name="20% - Énfasis2 3 2 5" xfId="214"/>
    <cellStyle name="20% - Énfasis2 3 3" xfId="215"/>
    <cellStyle name="20% - Énfasis2 3 4" xfId="216"/>
    <cellStyle name="20% - Énfasis2 3 5" xfId="217"/>
    <cellStyle name="20% - Énfasis2 3 6" xfId="218"/>
    <cellStyle name="20% - Énfasis2 30" xfId="219"/>
    <cellStyle name="20% - Énfasis2 31" xfId="220"/>
    <cellStyle name="20% - Énfasis2 32" xfId="221"/>
    <cellStyle name="20% - Énfasis2 4" xfId="222"/>
    <cellStyle name="20% - Énfasis2 4 2" xfId="223"/>
    <cellStyle name="20% - Énfasis2 4 2 2" xfId="224"/>
    <cellStyle name="20% - Énfasis2 4 2 3" xfId="225"/>
    <cellStyle name="20% - Énfasis2 4 2 4" xfId="226"/>
    <cellStyle name="20% - Énfasis2 4 2 5" xfId="227"/>
    <cellStyle name="20% - Énfasis2 4 3" xfId="228"/>
    <cellStyle name="20% - Énfasis2 4 4" xfId="229"/>
    <cellStyle name="20% - Énfasis2 4 5" xfId="230"/>
    <cellStyle name="20% - Énfasis2 4 6" xfId="231"/>
    <cellStyle name="20% - Énfasis2 5" xfId="232"/>
    <cellStyle name="20% - Énfasis2 5 2" xfId="233"/>
    <cellStyle name="20% - Énfasis2 5 2 2" xfId="234"/>
    <cellStyle name="20% - Énfasis2 5 2 3" xfId="235"/>
    <cellStyle name="20% - Énfasis2 5 2 4" xfId="236"/>
    <cellStyle name="20% - Énfasis2 5 2 5" xfId="237"/>
    <cellStyle name="20% - Énfasis2 5 3" xfId="238"/>
    <cellStyle name="20% - Énfasis2 5 4" xfId="239"/>
    <cellStyle name="20% - Énfasis2 5 5" xfId="240"/>
    <cellStyle name="20% - Énfasis2 5 6" xfId="241"/>
    <cellStyle name="20% - Énfasis2 6" xfId="242"/>
    <cellStyle name="20% - Énfasis2 6 2" xfId="243"/>
    <cellStyle name="20% - Énfasis2 6 2 2" xfId="244"/>
    <cellStyle name="20% - Énfasis2 6 2 3" xfId="245"/>
    <cellStyle name="20% - Énfasis2 6 2 4" xfId="246"/>
    <cellStyle name="20% - Énfasis2 6 2 5" xfId="247"/>
    <cellStyle name="20% - Énfasis2 6 3" xfId="248"/>
    <cellStyle name="20% - Énfasis2 6 4" xfId="249"/>
    <cellStyle name="20% - Énfasis2 6 5" xfId="250"/>
    <cellStyle name="20% - Énfasis2 6 6" xfId="251"/>
    <cellStyle name="20% - Énfasis2 7" xfId="252"/>
    <cellStyle name="20% - Énfasis2 7 2" xfId="253"/>
    <cellStyle name="20% - Énfasis2 7 2 2" xfId="254"/>
    <cellStyle name="20% - Énfasis2 7 2 3" xfId="255"/>
    <cellStyle name="20% - Énfasis2 7 2 4" xfId="256"/>
    <cellStyle name="20% - Énfasis2 7 2 5" xfId="257"/>
    <cellStyle name="20% - Énfasis2 7 3" xfId="258"/>
    <cellStyle name="20% - Énfasis2 7 4" xfId="259"/>
    <cellStyle name="20% - Énfasis2 7 5" xfId="260"/>
    <cellStyle name="20% - Énfasis2 7 6" xfId="261"/>
    <cellStyle name="20% - Énfasis2 8" xfId="262"/>
    <cellStyle name="20% - Énfasis2 8 2" xfId="263"/>
    <cellStyle name="20% - Énfasis2 8 2 2" xfId="264"/>
    <cellStyle name="20% - Énfasis2 8 2 3" xfId="265"/>
    <cellStyle name="20% - Énfasis2 8 2 4" xfId="266"/>
    <cellStyle name="20% - Énfasis2 8 2 5" xfId="267"/>
    <cellStyle name="20% - Énfasis2 8 3" xfId="268"/>
    <cellStyle name="20% - Énfasis2 8 4" xfId="269"/>
    <cellStyle name="20% - Énfasis2 8 5" xfId="270"/>
    <cellStyle name="20% - Énfasis2 8 6" xfId="271"/>
    <cellStyle name="20% - Énfasis2 9" xfId="272"/>
    <cellStyle name="20% - Énfasis2 9 2" xfId="273"/>
    <cellStyle name="20% - Énfasis2 9 3" xfId="274"/>
    <cellStyle name="20% - Énfasis2 9 4" xfId="275"/>
    <cellStyle name="20% - Énfasis2 9 5" xfId="276"/>
    <cellStyle name="20% - Énfasis3" xfId="277"/>
    <cellStyle name="20% - Énfasis3 10" xfId="278"/>
    <cellStyle name="20% - Énfasis3 10 2" xfId="279"/>
    <cellStyle name="20% - Énfasis3 10 3" xfId="280"/>
    <cellStyle name="20% - Énfasis3 10 4" xfId="281"/>
    <cellStyle name="20% - Énfasis3 10 5" xfId="282"/>
    <cellStyle name="20% - Énfasis3 11" xfId="283"/>
    <cellStyle name="20% - Énfasis3 11 2" xfId="284"/>
    <cellStyle name="20% - Énfasis3 11 3" xfId="285"/>
    <cellStyle name="20% - Énfasis3 11 4" xfId="286"/>
    <cellStyle name="20% - Énfasis3 11 5" xfId="287"/>
    <cellStyle name="20% - Énfasis3 12" xfId="288"/>
    <cellStyle name="20% - Énfasis3 12 2" xfId="289"/>
    <cellStyle name="20% - Énfasis3 12 3" xfId="290"/>
    <cellStyle name="20% - Énfasis3 12 4" xfId="291"/>
    <cellStyle name="20% - Énfasis3 12 5" xfId="292"/>
    <cellStyle name="20% - Énfasis3 13" xfId="293"/>
    <cellStyle name="20% - Énfasis3 13 2" xfId="294"/>
    <cellStyle name="20% - Énfasis3 13 3" xfId="295"/>
    <cellStyle name="20% - Énfasis3 13 4" xfId="296"/>
    <cellStyle name="20% - Énfasis3 13 5" xfId="297"/>
    <cellStyle name="20% - Énfasis3 14" xfId="298"/>
    <cellStyle name="20% - Énfasis3 14 2" xfId="299"/>
    <cellStyle name="20% - Énfasis3 14 3" xfId="300"/>
    <cellStyle name="20% - Énfasis3 14 4" xfId="301"/>
    <cellStyle name="20% - Énfasis3 14 5" xfId="302"/>
    <cellStyle name="20% - Énfasis3 15" xfId="303"/>
    <cellStyle name="20% - Énfasis3 15 2" xfId="304"/>
    <cellStyle name="20% - Énfasis3 15 3" xfId="305"/>
    <cellStyle name="20% - Énfasis3 15 4" xfId="306"/>
    <cellStyle name="20% - Énfasis3 15 5" xfId="307"/>
    <cellStyle name="20% - Énfasis3 16" xfId="308"/>
    <cellStyle name="20% - Énfasis3 16 2" xfId="309"/>
    <cellStyle name="20% - Énfasis3 16 3" xfId="310"/>
    <cellStyle name="20% - Énfasis3 16 4" xfId="311"/>
    <cellStyle name="20% - Énfasis3 16 5" xfId="312"/>
    <cellStyle name="20% - Énfasis3 17" xfId="313"/>
    <cellStyle name="20% - Énfasis3 17 2" xfId="314"/>
    <cellStyle name="20% - Énfasis3 17 3" xfId="315"/>
    <cellStyle name="20% - Énfasis3 17 4" xfId="316"/>
    <cellStyle name="20% - Énfasis3 17 5" xfId="317"/>
    <cellStyle name="20% - Énfasis3 18" xfId="318"/>
    <cellStyle name="20% - Énfasis3 19" xfId="319"/>
    <cellStyle name="20% - Énfasis3 2" xfId="320"/>
    <cellStyle name="20% - Énfasis3 2 2" xfId="321"/>
    <cellStyle name="20% - Énfasis3 2 2 2" xfId="322"/>
    <cellStyle name="20% - Énfasis3 2 2 3" xfId="323"/>
    <cellStyle name="20% - Énfasis3 2 2 4" xfId="324"/>
    <cellStyle name="20% - Énfasis3 2 2 5" xfId="325"/>
    <cellStyle name="20% - Énfasis3 2 3" xfId="326"/>
    <cellStyle name="20% - Énfasis3 2 4" xfId="327"/>
    <cellStyle name="20% - Énfasis3 2 5" xfId="328"/>
    <cellStyle name="20% - Énfasis3 2 6" xfId="329"/>
    <cellStyle name="20% - Énfasis3 20" xfId="330"/>
    <cellStyle name="20% - Énfasis3 21" xfId="331"/>
    <cellStyle name="20% - Énfasis3 22" xfId="332"/>
    <cellStyle name="20% - Énfasis3 23" xfId="333"/>
    <cellStyle name="20% - Énfasis3 24" xfId="334"/>
    <cellStyle name="20% - Énfasis3 25" xfId="335"/>
    <cellStyle name="20% - Énfasis3 26" xfId="336"/>
    <cellStyle name="20% - Énfasis3 27" xfId="337"/>
    <cellStyle name="20% - Énfasis3 28" xfId="338"/>
    <cellStyle name="20% - Énfasis3 29" xfId="339"/>
    <cellStyle name="20% - Énfasis3 3" xfId="340"/>
    <cellStyle name="20% - Énfasis3 3 2" xfId="341"/>
    <cellStyle name="20% - Énfasis3 3 2 2" xfId="342"/>
    <cellStyle name="20% - Énfasis3 3 2 3" xfId="343"/>
    <cellStyle name="20% - Énfasis3 3 2 4" xfId="344"/>
    <cellStyle name="20% - Énfasis3 3 2 5" xfId="345"/>
    <cellStyle name="20% - Énfasis3 3 3" xfId="346"/>
    <cellStyle name="20% - Énfasis3 3 4" xfId="347"/>
    <cellStyle name="20% - Énfasis3 3 5" xfId="348"/>
    <cellStyle name="20% - Énfasis3 3 6" xfId="349"/>
    <cellStyle name="20% - Énfasis3 30" xfId="350"/>
    <cellStyle name="20% - Énfasis3 31" xfId="351"/>
    <cellStyle name="20% - Énfasis3 32" xfId="352"/>
    <cellStyle name="20% - Énfasis3 4" xfId="353"/>
    <cellStyle name="20% - Énfasis3 4 2" xfId="354"/>
    <cellStyle name="20% - Énfasis3 4 2 2" xfId="355"/>
    <cellStyle name="20% - Énfasis3 4 2 3" xfId="356"/>
    <cellStyle name="20% - Énfasis3 4 2 4" xfId="357"/>
    <cellStyle name="20% - Énfasis3 4 2 5" xfId="358"/>
    <cellStyle name="20% - Énfasis3 4 3" xfId="359"/>
    <cellStyle name="20% - Énfasis3 4 4" xfId="360"/>
    <cellStyle name="20% - Énfasis3 4 5" xfId="361"/>
    <cellStyle name="20% - Énfasis3 4 6" xfId="362"/>
    <cellStyle name="20% - Énfasis3 5" xfId="363"/>
    <cellStyle name="20% - Énfasis3 5 2" xfId="364"/>
    <cellStyle name="20% - Énfasis3 5 2 2" xfId="365"/>
    <cellStyle name="20% - Énfasis3 5 2 3" xfId="366"/>
    <cellStyle name="20% - Énfasis3 5 2 4" xfId="367"/>
    <cellStyle name="20% - Énfasis3 5 2 5" xfId="368"/>
    <cellStyle name="20% - Énfasis3 5 3" xfId="369"/>
    <cellStyle name="20% - Énfasis3 5 4" xfId="370"/>
    <cellStyle name="20% - Énfasis3 5 5" xfId="371"/>
    <cellStyle name="20% - Énfasis3 5 6" xfId="372"/>
    <cellStyle name="20% - Énfasis3 6" xfId="373"/>
    <cellStyle name="20% - Énfasis3 6 2" xfId="374"/>
    <cellStyle name="20% - Énfasis3 6 2 2" xfId="375"/>
    <cellStyle name="20% - Énfasis3 6 2 3" xfId="376"/>
    <cellStyle name="20% - Énfasis3 6 2 4" xfId="377"/>
    <cellStyle name="20% - Énfasis3 6 2 5" xfId="378"/>
    <cellStyle name="20% - Énfasis3 6 3" xfId="379"/>
    <cellStyle name="20% - Énfasis3 6 4" xfId="380"/>
    <cellStyle name="20% - Énfasis3 6 5" xfId="381"/>
    <cellStyle name="20% - Énfasis3 6 6" xfId="382"/>
    <cellStyle name="20% - Énfasis3 7" xfId="383"/>
    <cellStyle name="20% - Énfasis3 7 2" xfId="384"/>
    <cellStyle name="20% - Énfasis3 7 2 2" xfId="385"/>
    <cellStyle name="20% - Énfasis3 7 2 3" xfId="386"/>
    <cellStyle name="20% - Énfasis3 7 2 4" xfId="387"/>
    <cellStyle name="20% - Énfasis3 7 2 5" xfId="388"/>
    <cellStyle name="20% - Énfasis3 7 3" xfId="389"/>
    <cellStyle name="20% - Énfasis3 7 4" xfId="390"/>
    <cellStyle name="20% - Énfasis3 7 5" xfId="391"/>
    <cellStyle name="20% - Énfasis3 7 6" xfId="392"/>
    <cellStyle name="20% - Énfasis3 8" xfId="393"/>
    <cellStyle name="20% - Énfasis3 8 2" xfId="394"/>
    <cellStyle name="20% - Énfasis3 8 2 2" xfId="395"/>
    <cellStyle name="20% - Énfasis3 8 2 3" xfId="396"/>
    <cellStyle name="20% - Énfasis3 8 2 4" xfId="397"/>
    <cellStyle name="20% - Énfasis3 8 2 5" xfId="398"/>
    <cellStyle name="20% - Énfasis3 8 3" xfId="399"/>
    <cellStyle name="20% - Énfasis3 8 4" xfId="400"/>
    <cellStyle name="20% - Énfasis3 8 5" xfId="401"/>
    <cellStyle name="20% - Énfasis3 8 6" xfId="402"/>
    <cellStyle name="20% - Énfasis3 9" xfId="403"/>
    <cellStyle name="20% - Énfasis3 9 2" xfId="404"/>
    <cellStyle name="20% - Énfasis3 9 3" xfId="405"/>
    <cellStyle name="20% - Énfasis3 9 4" xfId="406"/>
    <cellStyle name="20% - Énfasis3 9 5" xfId="407"/>
    <cellStyle name="20% - Énfasis4" xfId="408"/>
    <cellStyle name="20% - Énfasis4 10" xfId="409"/>
    <cellStyle name="20% - Énfasis4 10 2" xfId="410"/>
    <cellStyle name="20% - Énfasis4 10 3" xfId="411"/>
    <cellStyle name="20% - Énfasis4 10 4" xfId="412"/>
    <cellStyle name="20% - Énfasis4 10 5" xfId="413"/>
    <cellStyle name="20% - Énfasis4 11" xfId="414"/>
    <cellStyle name="20% - Énfasis4 11 2" xfId="415"/>
    <cellStyle name="20% - Énfasis4 11 3" xfId="416"/>
    <cellStyle name="20% - Énfasis4 11 4" xfId="417"/>
    <cellStyle name="20% - Énfasis4 11 5" xfId="418"/>
    <cellStyle name="20% - Énfasis4 12" xfId="419"/>
    <cellStyle name="20% - Énfasis4 12 2" xfId="420"/>
    <cellStyle name="20% - Énfasis4 12 3" xfId="421"/>
    <cellStyle name="20% - Énfasis4 12 4" xfId="422"/>
    <cellStyle name="20% - Énfasis4 12 5" xfId="423"/>
    <cellStyle name="20% - Énfasis4 13" xfId="424"/>
    <cellStyle name="20% - Énfasis4 13 2" xfId="425"/>
    <cellStyle name="20% - Énfasis4 13 3" xfId="426"/>
    <cellStyle name="20% - Énfasis4 13 4" xfId="427"/>
    <cellStyle name="20% - Énfasis4 13 5" xfId="428"/>
    <cellStyle name="20% - Énfasis4 14" xfId="429"/>
    <cellStyle name="20% - Énfasis4 14 2" xfId="430"/>
    <cellStyle name="20% - Énfasis4 14 3" xfId="431"/>
    <cellStyle name="20% - Énfasis4 14 4" xfId="432"/>
    <cellStyle name="20% - Énfasis4 14 5" xfId="433"/>
    <cellStyle name="20% - Énfasis4 15" xfId="434"/>
    <cellStyle name="20% - Énfasis4 15 2" xfId="435"/>
    <cellStyle name="20% - Énfasis4 15 3" xfId="436"/>
    <cellStyle name="20% - Énfasis4 15 4" xfId="437"/>
    <cellStyle name="20% - Énfasis4 15 5" xfId="438"/>
    <cellStyle name="20% - Énfasis4 16" xfId="439"/>
    <cellStyle name="20% - Énfasis4 16 2" xfId="440"/>
    <cellStyle name="20% - Énfasis4 16 3" xfId="441"/>
    <cellStyle name="20% - Énfasis4 16 4" xfId="442"/>
    <cellStyle name="20% - Énfasis4 16 5" xfId="443"/>
    <cellStyle name="20% - Énfasis4 17" xfId="444"/>
    <cellStyle name="20% - Énfasis4 17 2" xfId="445"/>
    <cellStyle name="20% - Énfasis4 17 3" xfId="446"/>
    <cellStyle name="20% - Énfasis4 17 4" xfId="447"/>
    <cellStyle name="20% - Énfasis4 17 5" xfId="448"/>
    <cellStyle name="20% - Énfasis4 18" xfId="449"/>
    <cellStyle name="20% - Énfasis4 19" xfId="450"/>
    <cellStyle name="20% - Énfasis4 2" xfId="451"/>
    <cellStyle name="20% - Énfasis4 2 2" xfId="452"/>
    <cellStyle name="20% - Énfasis4 2 2 2" xfId="453"/>
    <cellStyle name="20% - Énfasis4 2 2 3" xfId="454"/>
    <cellStyle name="20% - Énfasis4 2 2 4" xfId="455"/>
    <cellStyle name="20% - Énfasis4 2 2 5" xfId="456"/>
    <cellStyle name="20% - Énfasis4 2 3" xfId="457"/>
    <cellStyle name="20% - Énfasis4 2 4" xfId="458"/>
    <cellStyle name="20% - Énfasis4 2 5" xfId="459"/>
    <cellStyle name="20% - Énfasis4 2 6" xfId="460"/>
    <cellStyle name="20% - Énfasis4 20" xfId="461"/>
    <cellStyle name="20% - Énfasis4 21" xfId="462"/>
    <cellStyle name="20% - Énfasis4 22" xfId="463"/>
    <cellStyle name="20% - Énfasis4 23" xfId="464"/>
    <cellStyle name="20% - Énfasis4 24" xfId="465"/>
    <cellStyle name="20% - Énfasis4 25" xfId="466"/>
    <cellStyle name="20% - Énfasis4 26" xfId="467"/>
    <cellStyle name="20% - Énfasis4 27" xfId="468"/>
    <cellStyle name="20% - Énfasis4 28" xfId="469"/>
    <cellStyle name="20% - Énfasis4 29" xfId="470"/>
    <cellStyle name="20% - Énfasis4 3" xfId="471"/>
    <cellStyle name="20% - Énfasis4 3 2" xfId="472"/>
    <cellStyle name="20% - Énfasis4 3 2 2" xfId="473"/>
    <cellStyle name="20% - Énfasis4 3 2 3" xfId="474"/>
    <cellStyle name="20% - Énfasis4 3 2 4" xfId="475"/>
    <cellStyle name="20% - Énfasis4 3 2 5" xfId="476"/>
    <cellStyle name="20% - Énfasis4 3 3" xfId="477"/>
    <cellStyle name="20% - Énfasis4 3 4" xfId="478"/>
    <cellStyle name="20% - Énfasis4 3 5" xfId="479"/>
    <cellStyle name="20% - Énfasis4 3 6" xfId="480"/>
    <cellStyle name="20% - Énfasis4 30" xfId="481"/>
    <cellStyle name="20% - Énfasis4 31" xfId="482"/>
    <cellStyle name="20% - Énfasis4 32" xfId="483"/>
    <cellStyle name="20% - Énfasis4 4" xfId="484"/>
    <cellStyle name="20% - Énfasis4 4 2" xfId="485"/>
    <cellStyle name="20% - Énfasis4 4 2 2" xfId="486"/>
    <cellStyle name="20% - Énfasis4 4 2 3" xfId="487"/>
    <cellStyle name="20% - Énfasis4 4 2 4" xfId="488"/>
    <cellStyle name="20% - Énfasis4 4 2 5" xfId="489"/>
    <cellStyle name="20% - Énfasis4 4 3" xfId="490"/>
    <cellStyle name="20% - Énfasis4 4 4" xfId="491"/>
    <cellStyle name="20% - Énfasis4 4 5" xfId="492"/>
    <cellStyle name="20% - Énfasis4 4 6" xfId="493"/>
    <cellStyle name="20% - Énfasis4 5" xfId="494"/>
    <cellStyle name="20% - Énfasis4 5 2" xfId="495"/>
    <cellStyle name="20% - Énfasis4 5 2 2" xfId="496"/>
    <cellStyle name="20% - Énfasis4 5 2 3" xfId="497"/>
    <cellStyle name="20% - Énfasis4 5 2 4" xfId="498"/>
    <cellStyle name="20% - Énfasis4 5 2 5" xfId="499"/>
    <cellStyle name="20% - Énfasis4 5 3" xfId="500"/>
    <cellStyle name="20% - Énfasis4 5 4" xfId="501"/>
    <cellStyle name="20% - Énfasis4 5 5" xfId="502"/>
    <cellStyle name="20% - Énfasis4 5 6" xfId="503"/>
    <cellStyle name="20% - Énfasis4 6" xfId="504"/>
    <cellStyle name="20% - Énfasis4 6 2" xfId="505"/>
    <cellStyle name="20% - Énfasis4 6 2 2" xfId="506"/>
    <cellStyle name="20% - Énfasis4 6 2 3" xfId="507"/>
    <cellStyle name="20% - Énfasis4 6 2 4" xfId="508"/>
    <cellStyle name="20% - Énfasis4 6 2 5" xfId="509"/>
    <cellStyle name="20% - Énfasis4 6 3" xfId="510"/>
    <cellStyle name="20% - Énfasis4 6 4" xfId="511"/>
    <cellStyle name="20% - Énfasis4 6 5" xfId="512"/>
    <cellStyle name="20% - Énfasis4 6 6" xfId="513"/>
    <cellStyle name="20% - Énfasis4 7" xfId="514"/>
    <cellStyle name="20% - Énfasis4 7 2" xfId="515"/>
    <cellStyle name="20% - Énfasis4 7 2 2" xfId="516"/>
    <cellStyle name="20% - Énfasis4 7 2 3" xfId="517"/>
    <cellStyle name="20% - Énfasis4 7 2 4" xfId="518"/>
    <cellStyle name="20% - Énfasis4 7 2 5" xfId="519"/>
    <cellStyle name="20% - Énfasis4 7 3" xfId="520"/>
    <cellStyle name="20% - Énfasis4 7 4" xfId="521"/>
    <cellStyle name="20% - Énfasis4 7 5" xfId="522"/>
    <cellStyle name="20% - Énfasis4 7 6" xfId="523"/>
    <cellStyle name="20% - Énfasis4 8" xfId="524"/>
    <cellStyle name="20% - Énfasis4 8 2" xfId="525"/>
    <cellStyle name="20% - Énfasis4 8 2 2" xfId="526"/>
    <cellStyle name="20% - Énfasis4 8 2 3" xfId="527"/>
    <cellStyle name="20% - Énfasis4 8 2 4" xfId="528"/>
    <cellStyle name="20% - Énfasis4 8 2 5" xfId="529"/>
    <cellStyle name="20% - Énfasis4 8 3" xfId="530"/>
    <cellStyle name="20% - Énfasis4 8 4" xfId="531"/>
    <cellStyle name="20% - Énfasis4 8 5" xfId="532"/>
    <cellStyle name="20% - Énfasis4 8 6" xfId="533"/>
    <cellStyle name="20% - Énfasis4 9" xfId="534"/>
    <cellStyle name="20% - Énfasis4 9 2" xfId="535"/>
    <cellStyle name="20% - Énfasis4 9 3" xfId="536"/>
    <cellStyle name="20% - Énfasis4 9 4" xfId="537"/>
    <cellStyle name="20% - Énfasis4 9 5" xfId="538"/>
    <cellStyle name="20% - Énfasis5" xfId="539"/>
    <cellStyle name="20% - Énfasis5 10" xfId="540"/>
    <cellStyle name="20% - Énfasis5 10 2" xfId="541"/>
    <cellStyle name="20% - Énfasis5 10 3" xfId="542"/>
    <cellStyle name="20% - Énfasis5 10 4" xfId="543"/>
    <cellStyle name="20% - Énfasis5 10 5" xfId="544"/>
    <cellStyle name="20% - Énfasis5 11" xfId="545"/>
    <cellStyle name="20% - Énfasis5 11 2" xfId="546"/>
    <cellStyle name="20% - Énfasis5 11 3" xfId="547"/>
    <cellStyle name="20% - Énfasis5 11 4" xfId="548"/>
    <cellStyle name="20% - Énfasis5 11 5" xfId="549"/>
    <cellStyle name="20% - Énfasis5 12" xfId="550"/>
    <cellStyle name="20% - Énfasis5 12 2" xfId="551"/>
    <cellStyle name="20% - Énfasis5 12 3" xfId="552"/>
    <cellStyle name="20% - Énfasis5 12 4" xfId="553"/>
    <cellStyle name="20% - Énfasis5 12 5" xfId="554"/>
    <cellStyle name="20% - Énfasis5 13" xfId="555"/>
    <cellStyle name="20% - Énfasis5 13 2" xfId="556"/>
    <cellStyle name="20% - Énfasis5 13 3" xfId="557"/>
    <cellStyle name="20% - Énfasis5 13 4" xfId="558"/>
    <cellStyle name="20% - Énfasis5 13 5" xfId="559"/>
    <cellStyle name="20% - Énfasis5 14" xfId="560"/>
    <cellStyle name="20% - Énfasis5 14 2" xfId="561"/>
    <cellStyle name="20% - Énfasis5 14 3" xfId="562"/>
    <cellStyle name="20% - Énfasis5 14 4" xfId="563"/>
    <cellStyle name="20% - Énfasis5 14 5" xfId="564"/>
    <cellStyle name="20% - Énfasis5 15" xfId="565"/>
    <cellStyle name="20% - Énfasis5 15 2" xfId="566"/>
    <cellStyle name="20% - Énfasis5 15 3" xfId="567"/>
    <cellStyle name="20% - Énfasis5 15 4" xfId="568"/>
    <cellStyle name="20% - Énfasis5 15 5" xfId="569"/>
    <cellStyle name="20% - Énfasis5 16" xfId="570"/>
    <cellStyle name="20% - Énfasis5 16 2" xfId="571"/>
    <cellStyle name="20% - Énfasis5 16 3" xfId="572"/>
    <cellStyle name="20% - Énfasis5 16 4" xfId="573"/>
    <cellStyle name="20% - Énfasis5 16 5" xfId="574"/>
    <cellStyle name="20% - Énfasis5 17" xfId="575"/>
    <cellStyle name="20% - Énfasis5 17 2" xfId="576"/>
    <cellStyle name="20% - Énfasis5 17 3" xfId="577"/>
    <cellStyle name="20% - Énfasis5 17 4" xfId="578"/>
    <cellStyle name="20% - Énfasis5 17 5" xfId="579"/>
    <cellStyle name="20% - Énfasis5 18" xfId="580"/>
    <cellStyle name="20% - Énfasis5 19" xfId="581"/>
    <cellStyle name="20% - Énfasis5 2" xfId="582"/>
    <cellStyle name="20% - Énfasis5 2 2" xfId="583"/>
    <cellStyle name="20% - Énfasis5 2 2 2" xfId="584"/>
    <cellStyle name="20% - Énfasis5 2 2 3" xfId="585"/>
    <cellStyle name="20% - Énfasis5 2 2 4" xfId="586"/>
    <cellStyle name="20% - Énfasis5 2 2 5" xfId="587"/>
    <cellStyle name="20% - Énfasis5 2 3" xfId="588"/>
    <cellStyle name="20% - Énfasis5 2 4" xfId="589"/>
    <cellStyle name="20% - Énfasis5 2 5" xfId="590"/>
    <cellStyle name="20% - Énfasis5 2 6" xfId="591"/>
    <cellStyle name="20% - Énfasis5 20" xfId="592"/>
    <cellStyle name="20% - Énfasis5 21" xfId="593"/>
    <cellStyle name="20% - Énfasis5 22" xfId="594"/>
    <cellStyle name="20% - Énfasis5 23" xfId="595"/>
    <cellStyle name="20% - Énfasis5 24" xfId="596"/>
    <cellStyle name="20% - Énfasis5 25" xfId="597"/>
    <cellStyle name="20% - Énfasis5 26" xfId="598"/>
    <cellStyle name="20% - Énfasis5 27" xfId="599"/>
    <cellStyle name="20% - Énfasis5 28" xfId="600"/>
    <cellStyle name="20% - Énfasis5 29" xfId="601"/>
    <cellStyle name="20% - Énfasis5 3" xfId="602"/>
    <cellStyle name="20% - Énfasis5 3 2" xfId="603"/>
    <cellStyle name="20% - Énfasis5 3 2 2" xfId="604"/>
    <cellStyle name="20% - Énfasis5 3 2 3" xfId="605"/>
    <cellStyle name="20% - Énfasis5 3 2 4" xfId="606"/>
    <cellStyle name="20% - Énfasis5 3 2 5" xfId="607"/>
    <cellStyle name="20% - Énfasis5 3 3" xfId="608"/>
    <cellStyle name="20% - Énfasis5 3 4" xfId="609"/>
    <cellStyle name="20% - Énfasis5 3 5" xfId="610"/>
    <cellStyle name="20% - Énfasis5 3 6" xfId="611"/>
    <cellStyle name="20% - Énfasis5 30" xfId="612"/>
    <cellStyle name="20% - Énfasis5 31" xfId="613"/>
    <cellStyle name="20% - Énfasis5 32" xfId="614"/>
    <cellStyle name="20% - Énfasis5 4" xfId="615"/>
    <cellStyle name="20% - Énfasis5 4 2" xfId="616"/>
    <cellStyle name="20% - Énfasis5 4 2 2" xfId="617"/>
    <cellStyle name="20% - Énfasis5 4 2 3" xfId="618"/>
    <cellStyle name="20% - Énfasis5 4 2 4" xfId="619"/>
    <cellStyle name="20% - Énfasis5 4 2 5" xfId="620"/>
    <cellStyle name="20% - Énfasis5 4 3" xfId="621"/>
    <cellStyle name="20% - Énfasis5 4 4" xfId="622"/>
    <cellStyle name="20% - Énfasis5 4 5" xfId="623"/>
    <cellStyle name="20% - Énfasis5 4 6" xfId="624"/>
    <cellStyle name="20% - Énfasis5 5" xfId="625"/>
    <cellStyle name="20% - Énfasis5 5 2" xfId="626"/>
    <cellStyle name="20% - Énfasis5 5 2 2" xfId="627"/>
    <cellStyle name="20% - Énfasis5 5 2 3" xfId="628"/>
    <cellStyle name="20% - Énfasis5 5 2 4" xfId="629"/>
    <cellStyle name="20% - Énfasis5 5 2 5" xfId="630"/>
    <cellStyle name="20% - Énfasis5 5 3" xfId="631"/>
    <cellStyle name="20% - Énfasis5 5 4" xfId="632"/>
    <cellStyle name="20% - Énfasis5 5 5" xfId="633"/>
    <cellStyle name="20% - Énfasis5 5 6" xfId="634"/>
    <cellStyle name="20% - Énfasis5 6" xfId="635"/>
    <cellStyle name="20% - Énfasis5 6 2" xfId="636"/>
    <cellStyle name="20% - Énfasis5 6 2 2" xfId="637"/>
    <cellStyle name="20% - Énfasis5 6 2 3" xfId="638"/>
    <cellStyle name="20% - Énfasis5 6 2 4" xfId="639"/>
    <cellStyle name="20% - Énfasis5 6 2 5" xfId="640"/>
    <cellStyle name="20% - Énfasis5 6 3" xfId="641"/>
    <cellStyle name="20% - Énfasis5 6 4" xfId="642"/>
    <cellStyle name="20% - Énfasis5 6 5" xfId="643"/>
    <cellStyle name="20% - Énfasis5 6 6" xfId="644"/>
    <cellStyle name="20% - Énfasis5 7" xfId="645"/>
    <cellStyle name="20% - Énfasis5 7 2" xfId="646"/>
    <cellStyle name="20% - Énfasis5 7 2 2" xfId="647"/>
    <cellStyle name="20% - Énfasis5 7 2 3" xfId="648"/>
    <cellStyle name="20% - Énfasis5 7 2 4" xfId="649"/>
    <cellStyle name="20% - Énfasis5 7 2 5" xfId="650"/>
    <cellStyle name="20% - Énfasis5 7 3" xfId="651"/>
    <cellStyle name="20% - Énfasis5 7 4" xfId="652"/>
    <cellStyle name="20% - Énfasis5 7 5" xfId="653"/>
    <cellStyle name="20% - Énfasis5 7 6" xfId="654"/>
    <cellStyle name="20% - Énfasis5 8" xfId="655"/>
    <cellStyle name="20% - Énfasis5 8 2" xfId="656"/>
    <cellStyle name="20% - Énfasis5 8 2 2" xfId="657"/>
    <cellStyle name="20% - Énfasis5 8 2 3" xfId="658"/>
    <cellStyle name="20% - Énfasis5 8 2 4" xfId="659"/>
    <cellStyle name="20% - Énfasis5 8 2 5" xfId="660"/>
    <cellStyle name="20% - Énfasis5 8 3" xfId="661"/>
    <cellStyle name="20% - Énfasis5 8 4" xfId="662"/>
    <cellStyle name="20% - Énfasis5 8 5" xfId="663"/>
    <cellStyle name="20% - Énfasis5 8 6" xfId="664"/>
    <cellStyle name="20% - Énfasis5 9" xfId="665"/>
    <cellStyle name="20% - Énfasis5 9 2" xfId="666"/>
    <cellStyle name="20% - Énfasis5 9 3" xfId="667"/>
    <cellStyle name="20% - Énfasis5 9 4" xfId="668"/>
    <cellStyle name="20% - Énfasis5 9 5" xfId="669"/>
    <cellStyle name="20% - Énfasis6" xfId="670"/>
    <cellStyle name="20% - Énfasis6 10" xfId="671"/>
    <cellStyle name="20% - Énfasis6 10 2" xfId="672"/>
    <cellStyle name="20% - Énfasis6 10 3" xfId="673"/>
    <cellStyle name="20% - Énfasis6 10 4" xfId="674"/>
    <cellStyle name="20% - Énfasis6 10 5" xfId="675"/>
    <cellStyle name="20% - Énfasis6 11" xfId="676"/>
    <cellStyle name="20% - Énfasis6 11 2" xfId="677"/>
    <cellStyle name="20% - Énfasis6 11 3" xfId="678"/>
    <cellStyle name="20% - Énfasis6 11 4" xfId="679"/>
    <cellStyle name="20% - Énfasis6 11 5" xfId="680"/>
    <cellStyle name="20% - Énfasis6 12" xfId="681"/>
    <cellStyle name="20% - Énfasis6 12 2" xfId="682"/>
    <cellStyle name="20% - Énfasis6 12 3" xfId="683"/>
    <cellStyle name="20% - Énfasis6 12 4" xfId="684"/>
    <cellStyle name="20% - Énfasis6 12 5" xfId="685"/>
    <cellStyle name="20% - Énfasis6 13" xfId="686"/>
    <cellStyle name="20% - Énfasis6 13 2" xfId="687"/>
    <cellStyle name="20% - Énfasis6 13 3" xfId="688"/>
    <cellStyle name="20% - Énfasis6 13 4" xfId="689"/>
    <cellStyle name="20% - Énfasis6 13 5" xfId="690"/>
    <cellStyle name="20% - Énfasis6 14" xfId="691"/>
    <cellStyle name="20% - Énfasis6 14 2" xfId="692"/>
    <cellStyle name="20% - Énfasis6 14 3" xfId="693"/>
    <cellStyle name="20% - Énfasis6 14 4" xfId="694"/>
    <cellStyle name="20% - Énfasis6 14 5" xfId="695"/>
    <cellStyle name="20% - Énfasis6 15" xfId="696"/>
    <cellStyle name="20% - Énfasis6 15 2" xfId="697"/>
    <cellStyle name="20% - Énfasis6 15 3" xfId="698"/>
    <cellStyle name="20% - Énfasis6 15 4" xfId="699"/>
    <cellStyle name="20% - Énfasis6 15 5" xfId="700"/>
    <cellStyle name="20% - Énfasis6 16" xfId="701"/>
    <cellStyle name="20% - Énfasis6 16 2" xfId="702"/>
    <cellStyle name="20% - Énfasis6 16 3" xfId="703"/>
    <cellStyle name="20% - Énfasis6 16 4" xfId="704"/>
    <cellStyle name="20% - Énfasis6 16 5" xfId="705"/>
    <cellStyle name="20% - Énfasis6 17" xfId="706"/>
    <cellStyle name="20% - Énfasis6 17 2" xfId="707"/>
    <cellStyle name="20% - Énfasis6 17 3" xfId="708"/>
    <cellStyle name="20% - Énfasis6 17 4" xfId="709"/>
    <cellStyle name="20% - Énfasis6 17 5" xfId="710"/>
    <cellStyle name="20% - Énfasis6 18" xfId="711"/>
    <cellStyle name="20% - Énfasis6 19" xfId="712"/>
    <cellStyle name="20% - Énfasis6 2" xfId="713"/>
    <cellStyle name="20% - Énfasis6 2 2" xfId="714"/>
    <cellStyle name="20% - Énfasis6 2 2 2" xfId="715"/>
    <cellStyle name="20% - Énfasis6 2 2 3" xfId="716"/>
    <cellStyle name="20% - Énfasis6 2 2 4" xfId="717"/>
    <cellStyle name="20% - Énfasis6 2 2 5" xfId="718"/>
    <cellStyle name="20% - Énfasis6 2 3" xfId="719"/>
    <cellStyle name="20% - Énfasis6 2 4" xfId="720"/>
    <cellStyle name="20% - Énfasis6 2 5" xfId="721"/>
    <cellStyle name="20% - Énfasis6 2 6" xfId="722"/>
    <cellStyle name="20% - Énfasis6 20" xfId="723"/>
    <cellStyle name="20% - Énfasis6 21" xfId="724"/>
    <cellStyle name="20% - Énfasis6 22" xfId="725"/>
    <cellStyle name="20% - Énfasis6 23" xfId="726"/>
    <cellStyle name="20% - Énfasis6 24" xfId="727"/>
    <cellStyle name="20% - Énfasis6 25" xfId="728"/>
    <cellStyle name="20% - Énfasis6 26" xfId="729"/>
    <cellStyle name="20% - Énfasis6 27" xfId="730"/>
    <cellStyle name="20% - Énfasis6 28" xfId="731"/>
    <cellStyle name="20% - Énfasis6 29" xfId="732"/>
    <cellStyle name="20% - Énfasis6 3" xfId="733"/>
    <cellStyle name="20% - Énfasis6 3 2" xfId="734"/>
    <cellStyle name="20% - Énfasis6 3 2 2" xfId="735"/>
    <cellStyle name="20% - Énfasis6 3 2 3" xfId="736"/>
    <cellStyle name="20% - Énfasis6 3 2 4" xfId="737"/>
    <cellStyle name="20% - Énfasis6 3 2 5" xfId="738"/>
    <cellStyle name="20% - Énfasis6 3 3" xfId="739"/>
    <cellStyle name="20% - Énfasis6 3 4" xfId="740"/>
    <cellStyle name="20% - Énfasis6 3 5" xfId="741"/>
    <cellStyle name="20% - Énfasis6 3 6" xfId="742"/>
    <cellStyle name="20% - Énfasis6 30" xfId="743"/>
    <cellStyle name="20% - Énfasis6 31" xfId="744"/>
    <cellStyle name="20% - Énfasis6 32" xfId="745"/>
    <cellStyle name="20% - Énfasis6 4" xfId="746"/>
    <cellStyle name="20% - Énfasis6 4 2" xfId="747"/>
    <cellStyle name="20% - Énfasis6 4 2 2" xfId="748"/>
    <cellStyle name="20% - Énfasis6 4 2 3" xfId="749"/>
    <cellStyle name="20% - Énfasis6 4 2 4" xfId="750"/>
    <cellStyle name="20% - Énfasis6 4 2 5" xfId="751"/>
    <cellStyle name="20% - Énfasis6 4 3" xfId="752"/>
    <cellStyle name="20% - Énfasis6 4 4" xfId="753"/>
    <cellStyle name="20% - Énfasis6 4 5" xfId="754"/>
    <cellStyle name="20% - Énfasis6 4 6" xfId="755"/>
    <cellStyle name="20% - Énfasis6 5" xfId="756"/>
    <cellStyle name="20% - Énfasis6 5 2" xfId="757"/>
    <cellStyle name="20% - Énfasis6 5 2 2" xfId="758"/>
    <cellStyle name="20% - Énfasis6 5 2 3" xfId="759"/>
    <cellStyle name="20% - Énfasis6 5 2 4" xfId="760"/>
    <cellStyle name="20% - Énfasis6 5 2 5" xfId="761"/>
    <cellStyle name="20% - Énfasis6 5 3" xfId="762"/>
    <cellStyle name="20% - Énfasis6 5 4" xfId="763"/>
    <cellStyle name="20% - Énfasis6 5 5" xfId="764"/>
    <cellStyle name="20% - Énfasis6 5 6" xfId="765"/>
    <cellStyle name="20% - Énfasis6 6" xfId="766"/>
    <cellStyle name="20% - Énfasis6 6 2" xfId="767"/>
    <cellStyle name="20% - Énfasis6 6 2 2" xfId="768"/>
    <cellStyle name="20% - Énfasis6 6 2 3" xfId="769"/>
    <cellStyle name="20% - Énfasis6 6 2 4" xfId="770"/>
    <cellStyle name="20% - Énfasis6 6 2 5" xfId="771"/>
    <cellStyle name="20% - Énfasis6 6 3" xfId="772"/>
    <cellStyle name="20% - Énfasis6 6 4" xfId="773"/>
    <cellStyle name="20% - Énfasis6 6 5" xfId="774"/>
    <cellStyle name="20% - Énfasis6 6 6" xfId="775"/>
    <cellStyle name="20% - Énfasis6 7" xfId="776"/>
    <cellStyle name="20% - Énfasis6 7 2" xfId="777"/>
    <cellStyle name="20% - Énfasis6 7 2 2" xfId="778"/>
    <cellStyle name="20% - Énfasis6 7 2 3" xfId="779"/>
    <cellStyle name="20% - Énfasis6 7 2 4" xfId="780"/>
    <cellStyle name="20% - Énfasis6 7 2 5" xfId="781"/>
    <cellStyle name="20% - Énfasis6 7 3" xfId="782"/>
    <cellStyle name="20% - Énfasis6 7 4" xfId="783"/>
    <cellStyle name="20% - Énfasis6 7 5" xfId="784"/>
    <cellStyle name="20% - Énfasis6 7 6" xfId="785"/>
    <cellStyle name="20% - Énfasis6 8" xfId="786"/>
    <cellStyle name="20% - Énfasis6 8 2" xfId="787"/>
    <cellStyle name="20% - Énfasis6 8 2 2" xfId="788"/>
    <cellStyle name="20% - Énfasis6 8 2 3" xfId="789"/>
    <cellStyle name="20% - Énfasis6 8 2 4" xfId="790"/>
    <cellStyle name="20% - Énfasis6 8 2 5" xfId="791"/>
    <cellStyle name="20% - Énfasis6 8 3" xfId="792"/>
    <cellStyle name="20% - Énfasis6 8 4" xfId="793"/>
    <cellStyle name="20% - Énfasis6 8 5" xfId="794"/>
    <cellStyle name="20% - Énfasis6 8 6" xfId="795"/>
    <cellStyle name="20% - Énfasis6 9" xfId="796"/>
    <cellStyle name="20% - Énfasis6 9 2" xfId="797"/>
    <cellStyle name="20% - Énfasis6 9 3" xfId="798"/>
    <cellStyle name="20% - Énfasis6 9 4" xfId="799"/>
    <cellStyle name="20% - Énfasis6 9 5" xfId="800"/>
    <cellStyle name="40% - Énfasis1" xfId="801"/>
    <cellStyle name="40% - Énfasis1 10" xfId="802"/>
    <cellStyle name="40% - Énfasis1 10 2" xfId="803"/>
    <cellStyle name="40% - Énfasis1 10 3" xfId="804"/>
    <cellStyle name="40% - Énfasis1 10 4" xfId="805"/>
    <cellStyle name="40% - Énfasis1 10 5" xfId="806"/>
    <cellStyle name="40% - Énfasis1 11" xfId="807"/>
    <cellStyle name="40% - Énfasis1 11 2" xfId="808"/>
    <cellStyle name="40% - Énfasis1 11 3" xfId="809"/>
    <cellStyle name="40% - Énfasis1 11 4" xfId="810"/>
    <cellStyle name="40% - Énfasis1 11 5" xfId="811"/>
    <cellStyle name="40% - Énfasis1 12" xfId="812"/>
    <cellStyle name="40% - Énfasis1 12 2" xfId="813"/>
    <cellStyle name="40% - Énfasis1 12 3" xfId="814"/>
    <cellStyle name="40% - Énfasis1 12 4" xfId="815"/>
    <cellStyle name="40% - Énfasis1 12 5" xfId="816"/>
    <cellStyle name="40% - Énfasis1 13" xfId="817"/>
    <cellStyle name="40% - Énfasis1 13 2" xfId="818"/>
    <cellStyle name="40% - Énfasis1 13 3" xfId="819"/>
    <cellStyle name="40% - Énfasis1 13 4" xfId="820"/>
    <cellStyle name="40% - Énfasis1 13 5" xfId="821"/>
    <cellStyle name="40% - Énfasis1 14" xfId="822"/>
    <cellStyle name="40% - Énfasis1 14 2" xfId="823"/>
    <cellStyle name="40% - Énfasis1 14 3" xfId="824"/>
    <cellStyle name="40% - Énfasis1 14 4" xfId="825"/>
    <cellStyle name="40% - Énfasis1 14 5" xfId="826"/>
    <cellStyle name="40% - Énfasis1 15" xfId="827"/>
    <cellStyle name="40% - Énfasis1 15 2" xfId="828"/>
    <cellStyle name="40% - Énfasis1 15 3" xfId="829"/>
    <cellStyle name="40% - Énfasis1 15 4" xfId="830"/>
    <cellStyle name="40% - Énfasis1 15 5" xfId="831"/>
    <cellStyle name="40% - Énfasis1 16" xfId="832"/>
    <cellStyle name="40% - Énfasis1 16 2" xfId="833"/>
    <cellStyle name="40% - Énfasis1 16 3" xfId="834"/>
    <cellStyle name="40% - Énfasis1 16 4" xfId="835"/>
    <cellStyle name="40% - Énfasis1 16 5" xfId="836"/>
    <cellStyle name="40% - Énfasis1 17" xfId="837"/>
    <cellStyle name="40% - Énfasis1 17 2" xfId="838"/>
    <cellStyle name="40% - Énfasis1 17 3" xfId="839"/>
    <cellStyle name="40% - Énfasis1 17 4" xfId="840"/>
    <cellStyle name="40% - Énfasis1 17 5" xfId="841"/>
    <cellStyle name="40% - Énfasis1 18" xfId="842"/>
    <cellStyle name="40% - Énfasis1 19" xfId="843"/>
    <cellStyle name="40% - Énfasis1 2" xfId="844"/>
    <cellStyle name="40% - Énfasis1 2 2" xfId="845"/>
    <cellStyle name="40% - Énfasis1 2 2 2" xfId="846"/>
    <cellStyle name="40% - Énfasis1 2 2 3" xfId="847"/>
    <cellStyle name="40% - Énfasis1 2 2 4" xfId="848"/>
    <cellStyle name="40% - Énfasis1 2 2 5" xfId="849"/>
    <cellStyle name="40% - Énfasis1 2 3" xfId="850"/>
    <cellStyle name="40% - Énfasis1 2 4" xfId="851"/>
    <cellStyle name="40% - Énfasis1 2 5" xfId="852"/>
    <cellStyle name="40% - Énfasis1 2 6" xfId="853"/>
    <cellStyle name="40% - Énfasis1 20" xfId="854"/>
    <cellStyle name="40% - Énfasis1 21" xfId="855"/>
    <cellStyle name="40% - Énfasis1 22" xfId="856"/>
    <cellStyle name="40% - Énfasis1 23" xfId="857"/>
    <cellStyle name="40% - Énfasis1 24" xfId="858"/>
    <cellStyle name="40% - Énfasis1 25" xfId="859"/>
    <cellStyle name="40% - Énfasis1 26" xfId="860"/>
    <cellStyle name="40% - Énfasis1 27" xfId="861"/>
    <cellStyle name="40% - Énfasis1 28" xfId="862"/>
    <cellStyle name="40% - Énfasis1 29" xfId="863"/>
    <cellStyle name="40% - Énfasis1 3" xfId="864"/>
    <cellStyle name="40% - Énfasis1 3 2" xfId="865"/>
    <cellStyle name="40% - Énfasis1 3 2 2" xfId="866"/>
    <cellStyle name="40% - Énfasis1 3 2 3" xfId="867"/>
    <cellStyle name="40% - Énfasis1 3 2 4" xfId="868"/>
    <cellStyle name="40% - Énfasis1 3 2 5" xfId="869"/>
    <cellStyle name="40% - Énfasis1 3 3" xfId="870"/>
    <cellStyle name="40% - Énfasis1 3 4" xfId="871"/>
    <cellStyle name="40% - Énfasis1 3 5" xfId="872"/>
    <cellStyle name="40% - Énfasis1 3 6" xfId="873"/>
    <cellStyle name="40% - Énfasis1 30" xfId="874"/>
    <cellStyle name="40% - Énfasis1 31" xfId="875"/>
    <cellStyle name="40% - Énfasis1 32" xfId="876"/>
    <cellStyle name="40% - Énfasis1 4" xfId="877"/>
    <cellStyle name="40% - Énfasis1 4 2" xfId="878"/>
    <cellStyle name="40% - Énfasis1 4 2 2" xfId="879"/>
    <cellStyle name="40% - Énfasis1 4 2 3" xfId="880"/>
    <cellStyle name="40% - Énfasis1 4 2 4" xfId="881"/>
    <cellStyle name="40% - Énfasis1 4 2 5" xfId="882"/>
    <cellStyle name="40% - Énfasis1 4 3" xfId="883"/>
    <cellStyle name="40% - Énfasis1 4 4" xfId="884"/>
    <cellStyle name="40% - Énfasis1 4 5" xfId="885"/>
    <cellStyle name="40% - Énfasis1 4 6" xfId="886"/>
    <cellStyle name="40% - Énfasis1 5" xfId="887"/>
    <cellStyle name="40% - Énfasis1 5 2" xfId="888"/>
    <cellStyle name="40% - Énfasis1 5 2 2" xfId="889"/>
    <cellStyle name="40% - Énfasis1 5 2 3" xfId="890"/>
    <cellStyle name="40% - Énfasis1 5 2 4" xfId="891"/>
    <cellStyle name="40% - Énfasis1 5 2 5" xfId="892"/>
    <cellStyle name="40% - Énfasis1 5 3" xfId="893"/>
    <cellStyle name="40% - Énfasis1 5 4" xfId="894"/>
    <cellStyle name="40% - Énfasis1 5 5" xfId="895"/>
    <cellStyle name="40% - Énfasis1 5 6" xfId="896"/>
    <cellStyle name="40% - Énfasis1 6" xfId="897"/>
    <cellStyle name="40% - Énfasis1 6 2" xfId="898"/>
    <cellStyle name="40% - Énfasis1 6 2 2" xfId="899"/>
    <cellStyle name="40% - Énfasis1 6 2 3" xfId="900"/>
    <cellStyle name="40% - Énfasis1 6 2 4" xfId="901"/>
    <cellStyle name="40% - Énfasis1 6 2 5" xfId="902"/>
    <cellStyle name="40% - Énfasis1 6 3" xfId="903"/>
    <cellStyle name="40% - Énfasis1 6 4" xfId="904"/>
    <cellStyle name="40% - Énfasis1 6 5" xfId="905"/>
    <cellStyle name="40% - Énfasis1 6 6" xfId="906"/>
    <cellStyle name="40% - Énfasis1 7" xfId="907"/>
    <cellStyle name="40% - Énfasis1 7 2" xfId="908"/>
    <cellStyle name="40% - Énfasis1 7 2 2" xfId="909"/>
    <cellStyle name="40% - Énfasis1 7 2 3" xfId="910"/>
    <cellStyle name="40% - Énfasis1 7 2 4" xfId="911"/>
    <cellStyle name="40% - Énfasis1 7 2 5" xfId="912"/>
    <cellStyle name="40% - Énfasis1 7 3" xfId="913"/>
    <cellStyle name="40% - Énfasis1 7 4" xfId="914"/>
    <cellStyle name="40% - Énfasis1 7 5" xfId="915"/>
    <cellStyle name="40% - Énfasis1 7 6" xfId="916"/>
    <cellStyle name="40% - Énfasis1 8" xfId="917"/>
    <cellStyle name="40% - Énfasis1 8 2" xfId="918"/>
    <cellStyle name="40% - Énfasis1 8 2 2" xfId="919"/>
    <cellStyle name="40% - Énfasis1 8 2 3" xfId="920"/>
    <cellStyle name="40% - Énfasis1 8 2 4" xfId="921"/>
    <cellStyle name="40% - Énfasis1 8 2 5" xfId="922"/>
    <cellStyle name="40% - Énfasis1 8 3" xfId="923"/>
    <cellStyle name="40% - Énfasis1 8 4" xfId="924"/>
    <cellStyle name="40% - Énfasis1 8 5" xfId="925"/>
    <cellStyle name="40% - Énfasis1 8 6" xfId="926"/>
    <cellStyle name="40% - Énfasis1 9" xfId="927"/>
    <cellStyle name="40% - Énfasis1 9 2" xfId="928"/>
    <cellStyle name="40% - Énfasis1 9 3" xfId="929"/>
    <cellStyle name="40% - Énfasis1 9 4" xfId="930"/>
    <cellStyle name="40% - Énfasis1 9 5" xfId="931"/>
    <cellStyle name="40% - Énfasis2" xfId="932"/>
    <cellStyle name="40% - Énfasis2 10" xfId="933"/>
    <cellStyle name="40% - Énfasis2 10 2" xfId="934"/>
    <cellStyle name="40% - Énfasis2 10 3" xfId="935"/>
    <cellStyle name="40% - Énfasis2 10 4" xfId="936"/>
    <cellStyle name="40% - Énfasis2 10 5" xfId="937"/>
    <cellStyle name="40% - Énfasis2 11" xfId="938"/>
    <cellStyle name="40% - Énfasis2 11 2" xfId="939"/>
    <cellStyle name="40% - Énfasis2 11 3" xfId="940"/>
    <cellStyle name="40% - Énfasis2 11 4" xfId="941"/>
    <cellStyle name="40% - Énfasis2 11 5" xfId="942"/>
    <cellStyle name="40% - Énfasis2 12" xfId="943"/>
    <cellStyle name="40% - Énfasis2 12 2" xfId="944"/>
    <cellStyle name="40% - Énfasis2 12 3" xfId="945"/>
    <cellStyle name="40% - Énfasis2 12 4" xfId="946"/>
    <cellStyle name="40% - Énfasis2 12 5" xfId="947"/>
    <cellStyle name="40% - Énfasis2 13" xfId="948"/>
    <cellStyle name="40% - Énfasis2 13 2" xfId="949"/>
    <cellStyle name="40% - Énfasis2 13 3" xfId="950"/>
    <cellStyle name="40% - Énfasis2 13 4" xfId="951"/>
    <cellStyle name="40% - Énfasis2 13 5" xfId="952"/>
    <cellStyle name="40% - Énfasis2 14" xfId="953"/>
    <cellStyle name="40% - Énfasis2 14 2" xfId="954"/>
    <cellStyle name="40% - Énfasis2 14 3" xfId="955"/>
    <cellStyle name="40% - Énfasis2 14 4" xfId="956"/>
    <cellStyle name="40% - Énfasis2 14 5" xfId="957"/>
    <cellStyle name="40% - Énfasis2 15" xfId="958"/>
    <cellStyle name="40% - Énfasis2 15 2" xfId="959"/>
    <cellStyle name="40% - Énfasis2 15 3" xfId="960"/>
    <cellStyle name="40% - Énfasis2 15 4" xfId="961"/>
    <cellStyle name="40% - Énfasis2 15 5" xfId="962"/>
    <cellStyle name="40% - Énfasis2 16" xfId="963"/>
    <cellStyle name="40% - Énfasis2 16 2" xfId="964"/>
    <cellStyle name="40% - Énfasis2 16 3" xfId="965"/>
    <cellStyle name="40% - Énfasis2 16 4" xfId="966"/>
    <cellStyle name="40% - Énfasis2 16 5" xfId="967"/>
    <cellStyle name="40% - Énfasis2 17" xfId="968"/>
    <cellStyle name="40% - Énfasis2 17 2" xfId="969"/>
    <cellStyle name="40% - Énfasis2 17 3" xfId="970"/>
    <cellStyle name="40% - Énfasis2 17 4" xfId="971"/>
    <cellStyle name="40% - Énfasis2 17 5" xfId="972"/>
    <cellStyle name="40% - Énfasis2 18" xfId="973"/>
    <cellStyle name="40% - Énfasis2 19" xfId="974"/>
    <cellStyle name="40% - Énfasis2 2" xfId="975"/>
    <cellStyle name="40% - Énfasis2 2 2" xfId="976"/>
    <cellStyle name="40% - Énfasis2 2 2 2" xfId="977"/>
    <cellStyle name="40% - Énfasis2 2 2 3" xfId="978"/>
    <cellStyle name="40% - Énfasis2 2 2 4" xfId="979"/>
    <cellStyle name="40% - Énfasis2 2 2 5" xfId="980"/>
    <cellStyle name="40% - Énfasis2 2 3" xfId="981"/>
    <cellStyle name="40% - Énfasis2 2 4" xfId="982"/>
    <cellStyle name="40% - Énfasis2 2 5" xfId="983"/>
    <cellStyle name="40% - Énfasis2 2 6" xfId="984"/>
    <cellStyle name="40% - Énfasis2 20" xfId="985"/>
    <cellStyle name="40% - Énfasis2 21" xfId="986"/>
    <cellStyle name="40% - Énfasis2 22" xfId="987"/>
    <cellStyle name="40% - Énfasis2 23" xfId="988"/>
    <cellStyle name="40% - Énfasis2 24" xfId="989"/>
    <cellStyle name="40% - Énfasis2 25" xfId="990"/>
    <cellStyle name="40% - Énfasis2 26" xfId="991"/>
    <cellStyle name="40% - Énfasis2 27" xfId="992"/>
    <cellStyle name="40% - Énfasis2 28" xfId="993"/>
    <cellStyle name="40% - Énfasis2 29" xfId="994"/>
    <cellStyle name="40% - Énfasis2 3" xfId="995"/>
    <cellStyle name="40% - Énfasis2 3 2" xfId="996"/>
    <cellStyle name="40% - Énfasis2 3 2 2" xfId="997"/>
    <cellStyle name="40% - Énfasis2 3 2 3" xfId="998"/>
    <cellStyle name="40% - Énfasis2 3 2 4" xfId="999"/>
    <cellStyle name="40% - Énfasis2 3 2 5" xfId="1000"/>
    <cellStyle name="40% - Énfasis2 3 3" xfId="1001"/>
    <cellStyle name="40% - Énfasis2 3 4" xfId="1002"/>
    <cellStyle name="40% - Énfasis2 3 5" xfId="1003"/>
    <cellStyle name="40% - Énfasis2 3 6" xfId="1004"/>
    <cellStyle name="40% - Énfasis2 30" xfId="1005"/>
    <cellStyle name="40% - Énfasis2 31" xfId="1006"/>
    <cellStyle name="40% - Énfasis2 32" xfId="1007"/>
    <cellStyle name="40% - Énfasis2 4" xfId="1008"/>
    <cellStyle name="40% - Énfasis2 4 2" xfId="1009"/>
    <cellStyle name="40% - Énfasis2 4 2 2" xfId="1010"/>
    <cellStyle name="40% - Énfasis2 4 2 3" xfId="1011"/>
    <cellStyle name="40% - Énfasis2 4 2 4" xfId="1012"/>
    <cellStyle name="40% - Énfasis2 4 2 5" xfId="1013"/>
    <cellStyle name="40% - Énfasis2 4 3" xfId="1014"/>
    <cellStyle name="40% - Énfasis2 4 4" xfId="1015"/>
    <cellStyle name="40% - Énfasis2 4 5" xfId="1016"/>
    <cellStyle name="40% - Énfasis2 4 6" xfId="1017"/>
    <cellStyle name="40% - Énfasis2 5" xfId="1018"/>
    <cellStyle name="40% - Énfasis2 5 2" xfId="1019"/>
    <cellStyle name="40% - Énfasis2 5 2 2" xfId="1020"/>
    <cellStyle name="40% - Énfasis2 5 2 3" xfId="1021"/>
    <cellStyle name="40% - Énfasis2 5 2 4" xfId="1022"/>
    <cellStyle name="40% - Énfasis2 5 2 5" xfId="1023"/>
    <cellStyle name="40% - Énfasis2 5 3" xfId="1024"/>
    <cellStyle name="40% - Énfasis2 5 4" xfId="1025"/>
    <cellStyle name="40% - Énfasis2 5 5" xfId="1026"/>
    <cellStyle name="40% - Énfasis2 5 6" xfId="1027"/>
    <cellStyle name="40% - Énfasis2 6" xfId="1028"/>
    <cellStyle name="40% - Énfasis2 6 2" xfId="1029"/>
    <cellStyle name="40% - Énfasis2 6 2 2" xfId="1030"/>
    <cellStyle name="40% - Énfasis2 6 2 3" xfId="1031"/>
    <cellStyle name="40% - Énfasis2 6 2 4" xfId="1032"/>
    <cellStyle name="40% - Énfasis2 6 2 5" xfId="1033"/>
    <cellStyle name="40% - Énfasis2 6 3" xfId="1034"/>
    <cellStyle name="40% - Énfasis2 6 4" xfId="1035"/>
    <cellStyle name="40% - Énfasis2 6 5" xfId="1036"/>
    <cellStyle name="40% - Énfasis2 6 6" xfId="1037"/>
    <cellStyle name="40% - Énfasis2 7" xfId="1038"/>
    <cellStyle name="40% - Énfasis2 7 2" xfId="1039"/>
    <cellStyle name="40% - Énfasis2 7 2 2" xfId="1040"/>
    <cellStyle name="40% - Énfasis2 7 2 3" xfId="1041"/>
    <cellStyle name="40% - Énfasis2 7 2 4" xfId="1042"/>
    <cellStyle name="40% - Énfasis2 7 2 5" xfId="1043"/>
    <cellStyle name="40% - Énfasis2 7 3" xfId="1044"/>
    <cellStyle name="40% - Énfasis2 7 4" xfId="1045"/>
    <cellStyle name="40% - Énfasis2 7 5" xfId="1046"/>
    <cellStyle name="40% - Énfasis2 7 6" xfId="1047"/>
    <cellStyle name="40% - Énfasis2 8" xfId="1048"/>
    <cellStyle name="40% - Énfasis2 8 2" xfId="1049"/>
    <cellStyle name="40% - Énfasis2 8 2 2" xfId="1050"/>
    <cellStyle name="40% - Énfasis2 8 2 3" xfId="1051"/>
    <cellStyle name="40% - Énfasis2 8 2 4" xfId="1052"/>
    <cellStyle name="40% - Énfasis2 8 2 5" xfId="1053"/>
    <cellStyle name="40% - Énfasis2 8 3" xfId="1054"/>
    <cellStyle name="40% - Énfasis2 8 4" xfId="1055"/>
    <cellStyle name="40% - Énfasis2 8 5" xfId="1056"/>
    <cellStyle name="40% - Énfasis2 8 6" xfId="1057"/>
    <cellStyle name="40% - Énfasis2 9" xfId="1058"/>
    <cellStyle name="40% - Énfasis2 9 2" xfId="1059"/>
    <cellStyle name="40% - Énfasis2 9 3" xfId="1060"/>
    <cellStyle name="40% - Énfasis2 9 4" xfId="1061"/>
    <cellStyle name="40% - Énfasis2 9 5" xfId="1062"/>
    <cellStyle name="40% - Énfasis3" xfId="1063"/>
    <cellStyle name="40% - Énfasis3 10" xfId="1064"/>
    <cellStyle name="40% - Énfasis3 10 2" xfId="1065"/>
    <cellStyle name="40% - Énfasis3 10 3" xfId="1066"/>
    <cellStyle name="40% - Énfasis3 10 4" xfId="1067"/>
    <cellStyle name="40% - Énfasis3 10 5" xfId="1068"/>
    <cellStyle name="40% - Énfasis3 11" xfId="1069"/>
    <cellStyle name="40% - Énfasis3 11 2" xfId="1070"/>
    <cellStyle name="40% - Énfasis3 11 3" xfId="1071"/>
    <cellStyle name="40% - Énfasis3 11 4" xfId="1072"/>
    <cellStyle name="40% - Énfasis3 11 5" xfId="1073"/>
    <cellStyle name="40% - Énfasis3 12" xfId="1074"/>
    <cellStyle name="40% - Énfasis3 12 2" xfId="1075"/>
    <cellStyle name="40% - Énfasis3 12 3" xfId="1076"/>
    <cellStyle name="40% - Énfasis3 12 4" xfId="1077"/>
    <cellStyle name="40% - Énfasis3 12 5" xfId="1078"/>
    <cellStyle name="40% - Énfasis3 13" xfId="1079"/>
    <cellStyle name="40% - Énfasis3 13 2" xfId="1080"/>
    <cellStyle name="40% - Énfasis3 13 3" xfId="1081"/>
    <cellStyle name="40% - Énfasis3 13 4" xfId="1082"/>
    <cellStyle name="40% - Énfasis3 13 5" xfId="1083"/>
    <cellStyle name="40% - Énfasis3 14" xfId="1084"/>
    <cellStyle name="40% - Énfasis3 14 2" xfId="1085"/>
    <cellStyle name="40% - Énfasis3 14 3" xfId="1086"/>
    <cellStyle name="40% - Énfasis3 14 4" xfId="1087"/>
    <cellStyle name="40% - Énfasis3 14 5" xfId="1088"/>
    <cellStyle name="40% - Énfasis3 15" xfId="1089"/>
    <cellStyle name="40% - Énfasis3 15 2" xfId="1090"/>
    <cellStyle name="40% - Énfasis3 15 3" xfId="1091"/>
    <cellStyle name="40% - Énfasis3 15 4" xfId="1092"/>
    <cellStyle name="40% - Énfasis3 15 5" xfId="1093"/>
    <cellStyle name="40% - Énfasis3 16" xfId="1094"/>
    <cellStyle name="40% - Énfasis3 16 2" xfId="1095"/>
    <cellStyle name="40% - Énfasis3 16 3" xfId="1096"/>
    <cellStyle name="40% - Énfasis3 16 4" xfId="1097"/>
    <cellStyle name="40% - Énfasis3 16 5" xfId="1098"/>
    <cellStyle name="40% - Énfasis3 17" xfId="1099"/>
    <cellStyle name="40% - Énfasis3 17 2" xfId="1100"/>
    <cellStyle name="40% - Énfasis3 17 3" xfId="1101"/>
    <cellStyle name="40% - Énfasis3 17 4" xfId="1102"/>
    <cellStyle name="40% - Énfasis3 17 5" xfId="1103"/>
    <cellStyle name="40% - Énfasis3 18" xfId="1104"/>
    <cellStyle name="40% - Énfasis3 19" xfId="1105"/>
    <cellStyle name="40% - Énfasis3 2" xfId="1106"/>
    <cellStyle name="40% - Énfasis3 2 2" xfId="1107"/>
    <cellStyle name="40% - Énfasis3 2 2 2" xfId="1108"/>
    <cellStyle name="40% - Énfasis3 2 2 3" xfId="1109"/>
    <cellStyle name="40% - Énfasis3 2 2 4" xfId="1110"/>
    <cellStyle name="40% - Énfasis3 2 2 5" xfId="1111"/>
    <cellStyle name="40% - Énfasis3 2 3" xfId="1112"/>
    <cellStyle name="40% - Énfasis3 2 4" xfId="1113"/>
    <cellStyle name="40% - Énfasis3 2 5" xfId="1114"/>
    <cellStyle name="40% - Énfasis3 2 6" xfId="1115"/>
    <cellStyle name="40% - Énfasis3 20" xfId="1116"/>
    <cellStyle name="40% - Énfasis3 21" xfId="1117"/>
    <cellStyle name="40% - Énfasis3 22" xfId="1118"/>
    <cellStyle name="40% - Énfasis3 23" xfId="1119"/>
    <cellStyle name="40% - Énfasis3 24" xfId="1120"/>
    <cellStyle name="40% - Énfasis3 25" xfId="1121"/>
    <cellStyle name="40% - Énfasis3 26" xfId="1122"/>
    <cellStyle name="40% - Énfasis3 27" xfId="1123"/>
    <cellStyle name="40% - Énfasis3 28" xfId="1124"/>
    <cellStyle name="40% - Énfasis3 29" xfId="1125"/>
    <cellStyle name="40% - Énfasis3 3" xfId="1126"/>
    <cellStyle name="40% - Énfasis3 3 2" xfId="1127"/>
    <cellStyle name="40% - Énfasis3 3 2 2" xfId="1128"/>
    <cellStyle name="40% - Énfasis3 3 2 3" xfId="1129"/>
    <cellStyle name="40% - Énfasis3 3 2 4" xfId="1130"/>
    <cellStyle name="40% - Énfasis3 3 2 5" xfId="1131"/>
    <cellStyle name="40% - Énfasis3 3 3" xfId="1132"/>
    <cellStyle name="40% - Énfasis3 3 4" xfId="1133"/>
    <cellStyle name="40% - Énfasis3 3 5" xfId="1134"/>
    <cellStyle name="40% - Énfasis3 3 6" xfId="1135"/>
    <cellStyle name="40% - Énfasis3 30" xfId="1136"/>
    <cellStyle name="40% - Énfasis3 31" xfId="1137"/>
    <cellStyle name="40% - Énfasis3 32" xfId="1138"/>
    <cellStyle name="40% - Énfasis3 4" xfId="1139"/>
    <cellStyle name="40% - Énfasis3 4 2" xfId="1140"/>
    <cellStyle name="40% - Énfasis3 4 2 2" xfId="1141"/>
    <cellStyle name="40% - Énfasis3 4 2 3" xfId="1142"/>
    <cellStyle name="40% - Énfasis3 4 2 4" xfId="1143"/>
    <cellStyle name="40% - Énfasis3 4 2 5" xfId="1144"/>
    <cellStyle name="40% - Énfasis3 4 3" xfId="1145"/>
    <cellStyle name="40% - Énfasis3 4 4" xfId="1146"/>
    <cellStyle name="40% - Énfasis3 4 5" xfId="1147"/>
    <cellStyle name="40% - Énfasis3 4 6" xfId="1148"/>
    <cellStyle name="40% - Énfasis3 5" xfId="1149"/>
    <cellStyle name="40% - Énfasis3 5 2" xfId="1150"/>
    <cellStyle name="40% - Énfasis3 5 2 2" xfId="1151"/>
    <cellStyle name="40% - Énfasis3 5 2 3" xfId="1152"/>
    <cellStyle name="40% - Énfasis3 5 2 4" xfId="1153"/>
    <cellStyle name="40% - Énfasis3 5 2 5" xfId="1154"/>
    <cellStyle name="40% - Énfasis3 5 3" xfId="1155"/>
    <cellStyle name="40% - Énfasis3 5 4" xfId="1156"/>
    <cellStyle name="40% - Énfasis3 5 5" xfId="1157"/>
    <cellStyle name="40% - Énfasis3 5 6" xfId="1158"/>
    <cellStyle name="40% - Énfasis3 6" xfId="1159"/>
    <cellStyle name="40% - Énfasis3 6 2" xfId="1160"/>
    <cellStyle name="40% - Énfasis3 6 2 2" xfId="1161"/>
    <cellStyle name="40% - Énfasis3 6 2 3" xfId="1162"/>
    <cellStyle name="40% - Énfasis3 6 2 4" xfId="1163"/>
    <cellStyle name="40% - Énfasis3 6 2 5" xfId="1164"/>
    <cellStyle name="40% - Énfasis3 6 3" xfId="1165"/>
    <cellStyle name="40% - Énfasis3 6 4" xfId="1166"/>
    <cellStyle name="40% - Énfasis3 6 5" xfId="1167"/>
    <cellStyle name="40% - Énfasis3 6 6" xfId="1168"/>
    <cellStyle name="40% - Énfasis3 7" xfId="1169"/>
    <cellStyle name="40% - Énfasis3 7 2" xfId="1170"/>
    <cellStyle name="40% - Énfasis3 7 2 2" xfId="1171"/>
    <cellStyle name="40% - Énfasis3 7 2 3" xfId="1172"/>
    <cellStyle name="40% - Énfasis3 7 2 4" xfId="1173"/>
    <cellStyle name="40% - Énfasis3 7 2 5" xfId="1174"/>
    <cellStyle name="40% - Énfasis3 7 3" xfId="1175"/>
    <cellStyle name="40% - Énfasis3 7 4" xfId="1176"/>
    <cellStyle name="40% - Énfasis3 7 5" xfId="1177"/>
    <cellStyle name="40% - Énfasis3 7 6" xfId="1178"/>
    <cellStyle name="40% - Énfasis3 8" xfId="1179"/>
    <cellStyle name="40% - Énfasis3 8 2" xfId="1180"/>
    <cellStyle name="40% - Énfasis3 8 2 2" xfId="1181"/>
    <cellStyle name="40% - Énfasis3 8 2 3" xfId="1182"/>
    <cellStyle name="40% - Énfasis3 8 2 4" xfId="1183"/>
    <cellStyle name="40% - Énfasis3 8 2 5" xfId="1184"/>
    <cellStyle name="40% - Énfasis3 8 3" xfId="1185"/>
    <cellStyle name="40% - Énfasis3 8 4" xfId="1186"/>
    <cellStyle name="40% - Énfasis3 8 5" xfId="1187"/>
    <cellStyle name="40% - Énfasis3 8 6" xfId="1188"/>
    <cellStyle name="40% - Énfasis3 9" xfId="1189"/>
    <cellStyle name="40% - Énfasis3 9 2" xfId="1190"/>
    <cellStyle name="40% - Énfasis3 9 3" xfId="1191"/>
    <cellStyle name="40% - Énfasis3 9 4" xfId="1192"/>
    <cellStyle name="40% - Énfasis3 9 5" xfId="1193"/>
    <cellStyle name="40% - Énfasis4" xfId="1194"/>
    <cellStyle name="40% - Énfasis4 10" xfId="1195"/>
    <cellStyle name="40% - Énfasis4 10 2" xfId="1196"/>
    <cellStyle name="40% - Énfasis4 10 3" xfId="1197"/>
    <cellStyle name="40% - Énfasis4 10 4" xfId="1198"/>
    <cellStyle name="40% - Énfasis4 10 5" xfId="1199"/>
    <cellStyle name="40% - Énfasis4 11" xfId="1200"/>
    <cellStyle name="40% - Énfasis4 11 2" xfId="1201"/>
    <cellStyle name="40% - Énfasis4 11 3" xfId="1202"/>
    <cellStyle name="40% - Énfasis4 11 4" xfId="1203"/>
    <cellStyle name="40% - Énfasis4 11 5" xfId="1204"/>
    <cellStyle name="40% - Énfasis4 12" xfId="1205"/>
    <cellStyle name="40% - Énfasis4 12 2" xfId="1206"/>
    <cellStyle name="40% - Énfasis4 12 3" xfId="1207"/>
    <cellStyle name="40% - Énfasis4 12 4" xfId="1208"/>
    <cellStyle name="40% - Énfasis4 12 5" xfId="1209"/>
    <cellStyle name="40% - Énfasis4 13" xfId="1210"/>
    <cellStyle name="40% - Énfasis4 13 2" xfId="1211"/>
    <cellStyle name="40% - Énfasis4 13 3" xfId="1212"/>
    <cellStyle name="40% - Énfasis4 13 4" xfId="1213"/>
    <cellStyle name="40% - Énfasis4 13 5" xfId="1214"/>
    <cellStyle name="40% - Énfasis4 14" xfId="1215"/>
    <cellStyle name="40% - Énfasis4 14 2" xfId="1216"/>
    <cellStyle name="40% - Énfasis4 14 3" xfId="1217"/>
    <cellStyle name="40% - Énfasis4 14 4" xfId="1218"/>
    <cellStyle name="40% - Énfasis4 14 5" xfId="1219"/>
    <cellStyle name="40% - Énfasis4 15" xfId="1220"/>
    <cellStyle name="40% - Énfasis4 15 2" xfId="1221"/>
    <cellStyle name="40% - Énfasis4 15 3" xfId="1222"/>
    <cellStyle name="40% - Énfasis4 15 4" xfId="1223"/>
    <cellStyle name="40% - Énfasis4 15 5" xfId="1224"/>
    <cellStyle name="40% - Énfasis4 16" xfId="1225"/>
    <cellStyle name="40% - Énfasis4 16 2" xfId="1226"/>
    <cellStyle name="40% - Énfasis4 16 3" xfId="1227"/>
    <cellStyle name="40% - Énfasis4 16 4" xfId="1228"/>
    <cellStyle name="40% - Énfasis4 16 5" xfId="1229"/>
    <cellStyle name="40% - Énfasis4 17" xfId="1230"/>
    <cellStyle name="40% - Énfasis4 17 2" xfId="1231"/>
    <cellStyle name="40% - Énfasis4 17 3" xfId="1232"/>
    <cellStyle name="40% - Énfasis4 17 4" xfId="1233"/>
    <cellStyle name="40% - Énfasis4 17 5" xfId="1234"/>
    <cellStyle name="40% - Énfasis4 18" xfId="1235"/>
    <cellStyle name="40% - Énfasis4 19" xfId="1236"/>
    <cellStyle name="40% - Énfasis4 2" xfId="1237"/>
    <cellStyle name="40% - Énfasis4 2 2" xfId="1238"/>
    <cellStyle name="40% - Énfasis4 2 2 2" xfId="1239"/>
    <cellStyle name="40% - Énfasis4 2 2 3" xfId="1240"/>
    <cellStyle name="40% - Énfasis4 2 2 4" xfId="1241"/>
    <cellStyle name="40% - Énfasis4 2 2 5" xfId="1242"/>
    <cellStyle name="40% - Énfasis4 2 3" xfId="1243"/>
    <cellStyle name="40% - Énfasis4 2 4" xfId="1244"/>
    <cellStyle name="40% - Énfasis4 2 5" xfId="1245"/>
    <cellStyle name="40% - Énfasis4 2 6" xfId="1246"/>
    <cellStyle name="40% - Énfasis4 20" xfId="1247"/>
    <cellStyle name="40% - Énfasis4 21" xfId="1248"/>
    <cellStyle name="40% - Énfasis4 22" xfId="1249"/>
    <cellStyle name="40% - Énfasis4 23" xfId="1250"/>
    <cellStyle name="40% - Énfasis4 24" xfId="1251"/>
    <cellStyle name="40% - Énfasis4 25" xfId="1252"/>
    <cellStyle name="40% - Énfasis4 26" xfId="1253"/>
    <cellStyle name="40% - Énfasis4 27" xfId="1254"/>
    <cellStyle name="40% - Énfasis4 28" xfId="1255"/>
    <cellStyle name="40% - Énfasis4 29" xfId="1256"/>
    <cellStyle name="40% - Énfasis4 3" xfId="1257"/>
    <cellStyle name="40% - Énfasis4 3 2" xfId="1258"/>
    <cellStyle name="40% - Énfasis4 3 2 2" xfId="1259"/>
    <cellStyle name="40% - Énfasis4 3 2 3" xfId="1260"/>
    <cellStyle name="40% - Énfasis4 3 2 4" xfId="1261"/>
    <cellStyle name="40% - Énfasis4 3 2 5" xfId="1262"/>
    <cellStyle name="40% - Énfasis4 3 3" xfId="1263"/>
    <cellStyle name="40% - Énfasis4 3 4" xfId="1264"/>
    <cellStyle name="40% - Énfasis4 3 5" xfId="1265"/>
    <cellStyle name="40% - Énfasis4 3 6" xfId="1266"/>
    <cellStyle name="40% - Énfasis4 30" xfId="1267"/>
    <cellStyle name="40% - Énfasis4 31" xfId="1268"/>
    <cellStyle name="40% - Énfasis4 32" xfId="1269"/>
    <cellStyle name="40% - Énfasis4 4" xfId="1270"/>
    <cellStyle name="40% - Énfasis4 4 2" xfId="1271"/>
    <cellStyle name="40% - Énfasis4 4 2 2" xfId="1272"/>
    <cellStyle name="40% - Énfasis4 4 2 3" xfId="1273"/>
    <cellStyle name="40% - Énfasis4 4 2 4" xfId="1274"/>
    <cellStyle name="40% - Énfasis4 4 2 5" xfId="1275"/>
    <cellStyle name="40% - Énfasis4 4 3" xfId="1276"/>
    <cellStyle name="40% - Énfasis4 4 4" xfId="1277"/>
    <cellStyle name="40% - Énfasis4 4 5" xfId="1278"/>
    <cellStyle name="40% - Énfasis4 4 6" xfId="1279"/>
    <cellStyle name="40% - Énfasis4 5" xfId="1280"/>
    <cellStyle name="40% - Énfasis4 5 2" xfId="1281"/>
    <cellStyle name="40% - Énfasis4 5 2 2" xfId="1282"/>
    <cellStyle name="40% - Énfasis4 5 2 3" xfId="1283"/>
    <cellStyle name="40% - Énfasis4 5 2 4" xfId="1284"/>
    <cellStyle name="40% - Énfasis4 5 2 5" xfId="1285"/>
    <cellStyle name="40% - Énfasis4 5 3" xfId="1286"/>
    <cellStyle name="40% - Énfasis4 5 4" xfId="1287"/>
    <cellStyle name="40% - Énfasis4 5 5" xfId="1288"/>
    <cellStyle name="40% - Énfasis4 5 6" xfId="1289"/>
    <cellStyle name="40% - Énfasis4 6" xfId="1290"/>
    <cellStyle name="40% - Énfasis4 6 2" xfId="1291"/>
    <cellStyle name="40% - Énfasis4 6 2 2" xfId="1292"/>
    <cellStyle name="40% - Énfasis4 6 2 3" xfId="1293"/>
    <cellStyle name="40% - Énfasis4 6 2 4" xfId="1294"/>
    <cellStyle name="40% - Énfasis4 6 2 5" xfId="1295"/>
    <cellStyle name="40% - Énfasis4 6 3" xfId="1296"/>
    <cellStyle name="40% - Énfasis4 6 4" xfId="1297"/>
    <cellStyle name="40% - Énfasis4 6 5" xfId="1298"/>
    <cellStyle name="40% - Énfasis4 6 6" xfId="1299"/>
    <cellStyle name="40% - Énfasis4 7" xfId="1300"/>
    <cellStyle name="40% - Énfasis4 7 2" xfId="1301"/>
    <cellStyle name="40% - Énfasis4 7 2 2" xfId="1302"/>
    <cellStyle name="40% - Énfasis4 7 2 3" xfId="1303"/>
    <cellStyle name="40% - Énfasis4 7 2 4" xfId="1304"/>
    <cellStyle name="40% - Énfasis4 7 2 5" xfId="1305"/>
    <cellStyle name="40% - Énfasis4 7 3" xfId="1306"/>
    <cellStyle name="40% - Énfasis4 7 4" xfId="1307"/>
    <cellStyle name="40% - Énfasis4 7 5" xfId="1308"/>
    <cellStyle name="40% - Énfasis4 7 6" xfId="1309"/>
    <cellStyle name="40% - Énfasis4 8" xfId="1310"/>
    <cellStyle name="40% - Énfasis4 8 2" xfId="1311"/>
    <cellStyle name="40% - Énfasis4 8 2 2" xfId="1312"/>
    <cellStyle name="40% - Énfasis4 8 2 3" xfId="1313"/>
    <cellStyle name="40% - Énfasis4 8 2 4" xfId="1314"/>
    <cellStyle name="40% - Énfasis4 8 2 5" xfId="1315"/>
    <cellStyle name="40% - Énfasis4 8 3" xfId="1316"/>
    <cellStyle name="40% - Énfasis4 8 4" xfId="1317"/>
    <cellStyle name="40% - Énfasis4 8 5" xfId="1318"/>
    <cellStyle name="40% - Énfasis4 8 6" xfId="1319"/>
    <cellStyle name="40% - Énfasis4 9" xfId="1320"/>
    <cellStyle name="40% - Énfasis4 9 2" xfId="1321"/>
    <cellStyle name="40% - Énfasis4 9 3" xfId="1322"/>
    <cellStyle name="40% - Énfasis4 9 4" xfId="1323"/>
    <cellStyle name="40% - Énfasis4 9 5" xfId="1324"/>
    <cellStyle name="40% - Énfasis5" xfId="1325"/>
    <cellStyle name="40% - Énfasis5 10" xfId="1326"/>
    <cellStyle name="40% - Énfasis5 10 2" xfId="1327"/>
    <cellStyle name="40% - Énfasis5 10 3" xfId="1328"/>
    <cellStyle name="40% - Énfasis5 10 4" xfId="1329"/>
    <cellStyle name="40% - Énfasis5 10 5" xfId="1330"/>
    <cellStyle name="40% - Énfasis5 11" xfId="1331"/>
    <cellStyle name="40% - Énfasis5 11 2" xfId="1332"/>
    <cellStyle name="40% - Énfasis5 11 3" xfId="1333"/>
    <cellStyle name="40% - Énfasis5 11 4" xfId="1334"/>
    <cellStyle name="40% - Énfasis5 11 5" xfId="1335"/>
    <cellStyle name="40% - Énfasis5 12" xfId="1336"/>
    <cellStyle name="40% - Énfasis5 12 2" xfId="1337"/>
    <cellStyle name="40% - Énfasis5 12 3" xfId="1338"/>
    <cellStyle name="40% - Énfasis5 12 4" xfId="1339"/>
    <cellStyle name="40% - Énfasis5 12 5" xfId="1340"/>
    <cellStyle name="40% - Énfasis5 13" xfId="1341"/>
    <cellStyle name="40% - Énfasis5 13 2" xfId="1342"/>
    <cellStyle name="40% - Énfasis5 13 3" xfId="1343"/>
    <cellStyle name="40% - Énfasis5 13 4" xfId="1344"/>
    <cellStyle name="40% - Énfasis5 13 5" xfId="1345"/>
    <cellStyle name="40% - Énfasis5 14" xfId="1346"/>
    <cellStyle name="40% - Énfasis5 14 2" xfId="1347"/>
    <cellStyle name="40% - Énfasis5 14 3" xfId="1348"/>
    <cellStyle name="40% - Énfasis5 14 4" xfId="1349"/>
    <cellStyle name="40% - Énfasis5 14 5" xfId="1350"/>
    <cellStyle name="40% - Énfasis5 15" xfId="1351"/>
    <cellStyle name="40% - Énfasis5 15 2" xfId="1352"/>
    <cellStyle name="40% - Énfasis5 15 3" xfId="1353"/>
    <cellStyle name="40% - Énfasis5 15 4" xfId="1354"/>
    <cellStyle name="40% - Énfasis5 15 5" xfId="1355"/>
    <cellStyle name="40% - Énfasis5 16" xfId="1356"/>
    <cellStyle name="40% - Énfasis5 16 2" xfId="1357"/>
    <cellStyle name="40% - Énfasis5 16 3" xfId="1358"/>
    <cellStyle name="40% - Énfasis5 16 4" xfId="1359"/>
    <cellStyle name="40% - Énfasis5 16 5" xfId="1360"/>
    <cellStyle name="40% - Énfasis5 17" xfId="1361"/>
    <cellStyle name="40% - Énfasis5 17 2" xfId="1362"/>
    <cellStyle name="40% - Énfasis5 17 3" xfId="1363"/>
    <cellStyle name="40% - Énfasis5 17 4" xfId="1364"/>
    <cellStyle name="40% - Énfasis5 17 5" xfId="1365"/>
    <cellStyle name="40% - Énfasis5 18" xfId="1366"/>
    <cellStyle name="40% - Énfasis5 19" xfId="1367"/>
    <cellStyle name="40% - Énfasis5 2" xfId="1368"/>
    <cellStyle name="40% - Énfasis5 2 2" xfId="1369"/>
    <cellStyle name="40% - Énfasis5 2 2 2" xfId="1370"/>
    <cellStyle name="40% - Énfasis5 2 2 3" xfId="1371"/>
    <cellStyle name="40% - Énfasis5 2 2 4" xfId="1372"/>
    <cellStyle name="40% - Énfasis5 2 2 5" xfId="1373"/>
    <cellStyle name="40% - Énfasis5 2 3" xfId="1374"/>
    <cellStyle name="40% - Énfasis5 2 4" xfId="1375"/>
    <cellStyle name="40% - Énfasis5 2 5" xfId="1376"/>
    <cellStyle name="40% - Énfasis5 2 6" xfId="1377"/>
    <cellStyle name="40% - Énfasis5 20" xfId="1378"/>
    <cellStyle name="40% - Énfasis5 21" xfId="1379"/>
    <cellStyle name="40% - Énfasis5 22" xfId="1380"/>
    <cellStyle name="40% - Énfasis5 23" xfId="1381"/>
    <cellStyle name="40% - Énfasis5 24" xfId="1382"/>
    <cellStyle name="40% - Énfasis5 25" xfId="1383"/>
    <cellStyle name="40% - Énfasis5 26" xfId="1384"/>
    <cellStyle name="40% - Énfasis5 27" xfId="1385"/>
    <cellStyle name="40% - Énfasis5 28" xfId="1386"/>
    <cellStyle name="40% - Énfasis5 29" xfId="1387"/>
    <cellStyle name="40% - Énfasis5 3" xfId="1388"/>
    <cellStyle name="40% - Énfasis5 3 2" xfId="1389"/>
    <cellStyle name="40% - Énfasis5 3 2 2" xfId="1390"/>
    <cellStyle name="40% - Énfasis5 3 2 3" xfId="1391"/>
    <cellStyle name="40% - Énfasis5 3 2 4" xfId="1392"/>
    <cellStyle name="40% - Énfasis5 3 2 5" xfId="1393"/>
    <cellStyle name="40% - Énfasis5 3 3" xfId="1394"/>
    <cellStyle name="40% - Énfasis5 3 4" xfId="1395"/>
    <cellStyle name="40% - Énfasis5 3 5" xfId="1396"/>
    <cellStyle name="40% - Énfasis5 3 6" xfId="1397"/>
    <cellStyle name="40% - Énfasis5 30" xfId="1398"/>
    <cellStyle name="40% - Énfasis5 31" xfId="1399"/>
    <cellStyle name="40% - Énfasis5 32" xfId="1400"/>
    <cellStyle name="40% - Énfasis5 4" xfId="1401"/>
    <cellStyle name="40% - Énfasis5 4 2" xfId="1402"/>
    <cellStyle name="40% - Énfasis5 4 2 2" xfId="1403"/>
    <cellStyle name="40% - Énfasis5 4 2 3" xfId="1404"/>
    <cellStyle name="40% - Énfasis5 4 2 4" xfId="1405"/>
    <cellStyle name="40% - Énfasis5 4 2 5" xfId="1406"/>
    <cellStyle name="40% - Énfasis5 4 3" xfId="1407"/>
    <cellStyle name="40% - Énfasis5 4 4" xfId="1408"/>
    <cellStyle name="40% - Énfasis5 4 5" xfId="1409"/>
    <cellStyle name="40% - Énfasis5 4 6" xfId="1410"/>
    <cellStyle name="40% - Énfasis5 5" xfId="1411"/>
    <cellStyle name="40% - Énfasis5 5 2" xfId="1412"/>
    <cellStyle name="40% - Énfasis5 5 2 2" xfId="1413"/>
    <cellStyle name="40% - Énfasis5 5 2 3" xfId="1414"/>
    <cellStyle name="40% - Énfasis5 5 2 4" xfId="1415"/>
    <cellStyle name="40% - Énfasis5 5 2 5" xfId="1416"/>
    <cellStyle name="40% - Énfasis5 5 3" xfId="1417"/>
    <cellStyle name="40% - Énfasis5 5 4" xfId="1418"/>
    <cellStyle name="40% - Énfasis5 5 5" xfId="1419"/>
    <cellStyle name="40% - Énfasis5 5 6" xfId="1420"/>
    <cellStyle name="40% - Énfasis5 6" xfId="1421"/>
    <cellStyle name="40% - Énfasis5 6 2" xfId="1422"/>
    <cellStyle name="40% - Énfasis5 6 2 2" xfId="1423"/>
    <cellStyle name="40% - Énfasis5 6 2 3" xfId="1424"/>
    <cellStyle name="40% - Énfasis5 6 2 4" xfId="1425"/>
    <cellStyle name="40% - Énfasis5 6 2 5" xfId="1426"/>
    <cellStyle name="40% - Énfasis5 6 3" xfId="1427"/>
    <cellStyle name="40% - Énfasis5 6 4" xfId="1428"/>
    <cellStyle name="40% - Énfasis5 6 5" xfId="1429"/>
    <cellStyle name="40% - Énfasis5 6 6" xfId="1430"/>
    <cellStyle name="40% - Énfasis5 7" xfId="1431"/>
    <cellStyle name="40% - Énfasis5 7 2" xfId="1432"/>
    <cellStyle name="40% - Énfasis5 7 2 2" xfId="1433"/>
    <cellStyle name="40% - Énfasis5 7 2 3" xfId="1434"/>
    <cellStyle name="40% - Énfasis5 7 2 4" xfId="1435"/>
    <cellStyle name="40% - Énfasis5 7 2 5" xfId="1436"/>
    <cellStyle name="40% - Énfasis5 7 3" xfId="1437"/>
    <cellStyle name="40% - Énfasis5 7 4" xfId="1438"/>
    <cellStyle name="40% - Énfasis5 7 5" xfId="1439"/>
    <cellStyle name="40% - Énfasis5 7 6" xfId="1440"/>
    <cellStyle name="40% - Énfasis5 8" xfId="1441"/>
    <cellStyle name="40% - Énfasis5 8 2" xfId="1442"/>
    <cellStyle name="40% - Énfasis5 8 2 2" xfId="1443"/>
    <cellStyle name="40% - Énfasis5 8 2 3" xfId="1444"/>
    <cellStyle name="40% - Énfasis5 8 2 4" xfId="1445"/>
    <cellStyle name="40% - Énfasis5 8 2 5" xfId="1446"/>
    <cellStyle name="40% - Énfasis5 8 3" xfId="1447"/>
    <cellStyle name="40% - Énfasis5 8 4" xfId="1448"/>
    <cellStyle name="40% - Énfasis5 8 5" xfId="1449"/>
    <cellStyle name="40% - Énfasis5 8 6" xfId="1450"/>
    <cellStyle name="40% - Énfasis5 9" xfId="1451"/>
    <cellStyle name="40% - Énfasis5 9 2" xfId="1452"/>
    <cellStyle name="40% - Énfasis5 9 3" xfId="1453"/>
    <cellStyle name="40% - Énfasis5 9 4" xfId="1454"/>
    <cellStyle name="40% - Énfasis5 9 5" xfId="1455"/>
    <cellStyle name="40% - Énfasis6" xfId="1456"/>
    <cellStyle name="40% - Énfasis6 10" xfId="1457"/>
    <cellStyle name="40% - Énfasis6 10 2" xfId="1458"/>
    <cellStyle name="40% - Énfasis6 10 3" xfId="1459"/>
    <cellStyle name="40% - Énfasis6 10 4" xfId="1460"/>
    <cellStyle name="40% - Énfasis6 10 5" xfId="1461"/>
    <cellStyle name="40% - Énfasis6 11" xfId="1462"/>
    <cellStyle name="40% - Énfasis6 11 2" xfId="1463"/>
    <cellStyle name="40% - Énfasis6 11 3" xfId="1464"/>
    <cellStyle name="40% - Énfasis6 11 4" xfId="1465"/>
    <cellStyle name="40% - Énfasis6 11 5" xfId="1466"/>
    <cellStyle name="40% - Énfasis6 12" xfId="1467"/>
    <cellStyle name="40% - Énfasis6 12 2" xfId="1468"/>
    <cellStyle name="40% - Énfasis6 12 3" xfId="1469"/>
    <cellStyle name="40% - Énfasis6 12 4" xfId="1470"/>
    <cellStyle name="40% - Énfasis6 12 5" xfId="1471"/>
    <cellStyle name="40% - Énfasis6 13" xfId="1472"/>
    <cellStyle name="40% - Énfasis6 13 2" xfId="1473"/>
    <cellStyle name="40% - Énfasis6 13 3" xfId="1474"/>
    <cellStyle name="40% - Énfasis6 13 4" xfId="1475"/>
    <cellStyle name="40% - Énfasis6 13 5" xfId="1476"/>
    <cellStyle name="40% - Énfasis6 14" xfId="1477"/>
    <cellStyle name="40% - Énfasis6 14 2" xfId="1478"/>
    <cellStyle name="40% - Énfasis6 14 3" xfId="1479"/>
    <cellStyle name="40% - Énfasis6 14 4" xfId="1480"/>
    <cellStyle name="40% - Énfasis6 14 5" xfId="1481"/>
    <cellStyle name="40% - Énfasis6 15" xfId="1482"/>
    <cellStyle name="40% - Énfasis6 15 2" xfId="1483"/>
    <cellStyle name="40% - Énfasis6 15 3" xfId="1484"/>
    <cellStyle name="40% - Énfasis6 15 4" xfId="1485"/>
    <cellStyle name="40% - Énfasis6 15 5" xfId="1486"/>
    <cellStyle name="40% - Énfasis6 16" xfId="1487"/>
    <cellStyle name="40% - Énfasis6 16 2" xfId="1488"/>
    <cellStyle name="40% - Énfasis6 16 3" xfId="1489"/>
    <cellStyle name="40% - Énfasis6 16 4" xfId="1490"/>
    <cellStyle name="40% - Énfasis6 16 5" xfId="1491"/>
    <cellStyle name="40% - Énfasis6 17" xfId="1492"/>
    <cellStyle name="40% - Énfasis6 17 2" xfId="1493"/>
    <cellStyle name="40% - Énfasis6 17 3" xfId="1494"/>
    <cellStyle name="40% - Énfasis6 17 4" xfId="1495"/>
    <cellStyle name="40% - Énfasis6 17 5" xfId="1496"/>
    <cellStyle name="40% - Énfasis6 18" xfId="1497"/>
    <cellStyle name="40% - Énfasis6 19" xfId="1498"/>
    <cellStyle name="40% - Énfasis6 2" xfId="1499"/>
    <cellStyle name="40% - Énfasis6 2 2" xfId="1500"/>
    <cellStyle name="40% - Énfasis6 2 2 2" xfId="1501"/>
    <cellStyle name="40% - Énfasis6 2 2 3" xfId="1502"/>
    <cellStyle name="40% - Énfasis6 2 2 4" xfId="1503"/>
    <cellStyle name="40% - Énfasis6 2 2 5" xfId="1504"/>
    <cellStyle name="40% - Énfasis6 2 3" xfId="1505"/>
    <cellStyle name="40% - Énfasis6 2 4" xfId="1506"/>
    <cellStyle name="40% - Énfasis6 2 5" xfId="1507"/>
    <cellStyle name="40% - Énfasis6 2 6" xfId="1508"/>
    <cellStyle name="40% - Énfasis6 20" xfId="1509"/>
    <cellStyle name="40% - Énfasis6 21" xfId="1510"/>
    <cellStyle name="40% - Énfasis6 22" xfId="1511"/>
    <cellStyle name="40% - Énfasis6 23" xfId="1512"/>
    <cellStyle name="40% - Énfasis6 24" xfId="1513"/>
    <cellStyle name="40% - Énfasis6 25" xfId="1514"/>
    <cellStyle name="40% - Énfasis6 26" xfId="1515"/>
    <cellStyle name="40% - Énfasis6 27" xfId="1516"/>
    <cellStyle name="40% - Énfasis6 28" xfId="1517"/>
    <cellStyle name="40% - Énfasis6 29" xfId="1518"/>
    <cellStyle name="40% - Énfasis6 3" xfId="1519"/>
    <cellStyle name="40% - Énfasis6 3 2" xfId="1520"/>
    <cellStyle name="40% - Énfasis6 3 2 2" xfId="1521"/>
    <cellStyle name="40% - Énfasis6 3 2 3" xfId="1522"/>
    <cellStyle name="40% - Énfasis6 3 2 4" xfId="1523"/>
    <cellStyle name="40% - Énfasis6 3 2 5" xfId="1524"/>
    <cellStyle name="40% - Énfasis6 3 3" xfId="1525"/>
    <cellStyle name="40% - Énfasis6 3 4" xfId="1526"/>
    <cellStyle name="40% - Énfasis6 3 5" xfId="1527"/>
    <cellStyle name="40% - Énfasis6 3 6" xfId="1528"/>
    <cellStyle name="40% - Énfasis6 30" xfId="1529"/>
    <cellStyle name="40% - Énfasis6 31" xfId="1530"/>
    <cellStyle name="40% - Énfasis6 32" xfId="1531"/>
    <cellStyle name="40% - Énfasis6 4" xfId="1532"/>
    <cellStyle name="40% - Énfasis6 4 2" xfId="1533"/>
    <cellStyle name="40% - Énfasis6 4 2 2" xfId="1534"/>
    <cellStyle name="40% - Énfasis6 4 2 3" xfId="1535"/>
    <cellStyle name="40% - Énfasis6 4 2 4" xfId="1536"/>
    <cellStyle name="40% - Énfasis6 4 2 5" xfId="1537"/>
    <cellStyle name="40% - Énfasis6 4 3" xfId="1538"/>
    <cellStyle name="40% - Énfasis6 4 4" xfId="1539"/>
    <cellStyle name="40% - Énfasis6 4 5" xfId="1540"/>
    <cellStyle name="40% - Énfasis6 4 6" xfId="1541"/>
    <cellStyle name="40% - Énfasis6 5" xfId="1542"/>
    <cellStyle name="40% - Énfasis6 5 2" xfId="1543"/>
    <cellStyle name="40% - Énfasis6 5 2 2" xfId="1544"/>
    <cellStyle name="40% - Énfasis6 5 2 3" xfId="1545"/>
    <cellStyle name="40% - Énfasis6 5 2 4" xfId="1546"/>
    <cellStyle name="40% - Énfasis6 5 2 5" xfId="1547"/>
    <cellStyle name="40% - Énfasis6 5 3" xfId="1548"/>
    <cellStyle name="40% - Énfasis6 5 4" xfId="1549"/>
    <cellStyle name="40% - Énfasis6 5 5" xfId="1550"/>
    <cellStyle name="40% - Énfasis6 5 6" xfId="1551"/>
    <cellStyle name="40% - Énfasis6 6" xfId="1552"/>
    <cellStyle name="40% - Énfasis6 6 2" xfId="1553"/>
    <cellStyle name="40% - Énfasis6 6 2 2" xfId="1554"/>
    <cellStyle name="40% - Énfasis6 6 2 3" xfId="1555"/>
    <cellStyle name="40% - Énfasis6 6 2 4" xfId="1556"/>
    <cellStyle name="40% - Énfasis6 6 2 5" xfId="1557"/>
    <cellStyle name="40% - Énfasis6 6 3" xfId="1558"/>
    <cellStyle name="40% - Énfasis6 6 4" xfId="1559"/>
    <cellStyle name="40% - Énfasis6 6 5" xfId="1560"/>
    <cellStyle name="40% - Énfasis6 6 6" xfId="1561"/>
    <cellStyle name="40% - Énfasis6 7" xfId="1562"/>
    <cellStyle name="40% - Énfasis6 7 2" xfId="1563"/>
    <cellStyle name="40% - Énfasis6 7 2 2" xfId="1564"/>
    <cellStyle name="40% - Énfasis6 7 2 3" xfId="1565"/>
    <cellStyle name="40% - Énfasis6 7 2 4" xfId="1566"/>
    <cellStyle name="40% - Énfasis6 7 2 5" xfId="1567"/>
    <cellStyle name="40% - Énfasis6 7 3" xfId="1568"/>
    <cellStyle name="40% - Énfasis6 7 4" xfId="1569"/>
    <cellStyle name="40% - Énfasis6 7 5" xfId="1570"/>
    <cellStyle name="40% - Énfasis6 7 6" xfId="1571"/>
    <cellStyle name="40% - Énfasis6 8" xfId="1572"/>
    <cellStyle name="40% - Énfasis6 8 2" xfId="1573"/>
    <cellStyle name="40% - Énfasis6 8 2 2" xfId="1574"/>
    <cellStyle name="40% - Énfasis6 8 2 3" xfId="1575"/>
    <cellStyle name="40% - Énfasis6 8 2 4" xfId="1576"/>
    <cellStyle name="40% - Énfasis6 8 2 5" xfId="1577"/>
    <cellStyle name="40% - Énfasis6 8 3" xfId="1578"/>
    <cellStyle name="40% - Énfasis6 8 4" xfId="1579"/>
    <cellStyle name="40% - Énfasis6 8 5" xfId="1580"/>
    <cellStyle name="40% - Énfasis6 8 6" xfId="1581"/>
    <cellStyle name="40% - Énfasis6 9" xfId="1582"/>
    <cellStyle name="40% - Énfasis6 9 2" xfId="1583"/>
    <cellStyle name="40% - Énfasis6 9 3" xfId="1584"/>
    <cellStyle name="40% - Énfasis6 9 4" xfId="1585"/>
    <cellStyle name="40% - Énfasis6 9 5" xfId="1586"/>
    <cellStyle name="60% - Énfasis1" xfId="1587"/>
    <cellStyle name="60% - Énfasis1 2" xfId="1588"/>
    <cellStyle name="60% - Énfasis1 3" xfId="1589"/>
    <cellStyle name="60% - Énfasis1 4" xfId="1590"/>
    <cellStyle name="60% - Énfasis1 5" xfId="1591"/>
    <cellStyle name="60% - Énfasis1 6" xfId="1592"/>
    <cellStyle name="60% - Énfasis2" xfId="1593"/>
    <cellStyle name="60% - Énfasis2 2" xfId="1594"/>
    <cellStyle name="60% - Énfasis2 3" xfId="1595"/>
    <cellStyle name="60% - Énfasis2 4" xfId="1596"/>
    <cellStyle name="60% - Énfasis2 5" xfId="1597"/>
    <cellStyle name="60% - Énfasis2 6" xfId="1598"/>
    <cellStyle name="60% - Énfasis3" xfId="1599"/>
    <cellStyle name="60% - Énfasis3 2" xfId="1600"/>
    <cellStyle name="60% - Énfasis3 3" xfId="1601"/>
    <cellStyle name="60% - Énfasis3 4" xfId="1602"/>
    <cellStyle name="60% - Énfasis3 5" xfId="1603"/>
    <cellStyle name="60% - Énfasis3 6" xfId="1604"/>
    <cellStyle name="60% - Énfasis4" xfId="1605"/>
    <cellStyle name="60% - Énfasis4 2" xfId="1606"/>
    <cellStyle name="60% - Énfasis4 3" xfId="1607"/>
    <cellStyle name="60% - Énfasis4 4" xfId="1608"/>
    <cellStyle name="60% - Énfasis4 5" xfId="1609"/>
    <cellStyle name="60% - Énfasis4 6" xfId="1610"/>
    <cellStyle name="60% - Énfasis5" xfId="1611"/>
    <cellStyle name="60% - Énfasis5 2" xfId="1612"/>
    <cellStyle name="60% - Énfasis5 3" xfId="1613"/>
    <cellStyle name="60% - Énfasis5 4" xfId="1614"/>
    <cellStyle name="60% - Énfasis5 5" xfId="1615"/>
    <cellStyle name="60% - Énfasis5 6" xfId="1616"/>
    <cellStyle name="60% - Énfasis6" xfId="1617"/>
    <cellStyle name="60% - Énfasis6 2" xfId="1618"/>
    <cellStyle name="60% - Énfasis6 3" xfId="1619"/>
    <cellStyle name="60% - Énfasis6 4" xfId="1620"/>
    <cellStyle name="60% - Énfasis6 5" xfId="1621"/>
    <cellStyle name="60% - Énfasis6 6" xfId="1622"/>
    <cellStyle name="Buena 2" xfId="1623"/>
    <cellStyle name="Buena 3" xfId="1624"/>
    <cellStyle name="Buena 4" xfId="1625"/>
    <cellStyle name="Buena 5" xfId="1626"/>
    <cellStyle name="Buena 6" xfId="1627"/>
    <cellStyle name="Bueno" xfId="1628"/>
    <cellStyle name="Cálculo" xfId="1629"/>
    <cellStyle name="Cálculo 2" xfId="1630"/>
    <cellStyle name="Cálculo 3" xfId="1631"/>
    <cellStyle name="Cálculo 4" xfId="1632"/>
    <cellStyle name="Cálculo 5" xfId="1633"/>
    <cellStyle name="Cálculo 6" xfId="1634"/>
    <cellStyle name="Celda de comprobación" xfId="1635"/>
    <cellStyle name="Celda de comprobación 2" xfId="1636"/>
    <cellStyle name="Celda de comprobación 3" xfId="1637"/>
    <cellStyle name="Celda de comprobación 4" xfId="1638"/>
    <cellStyle name="Celda de comprobación 5" xfId="1639"/>
    <cellStyle name="Celda de comprobación 6" xfId="1640"/>
    <cellStyle name="Celda vinculada" xfId="1641"/>
    <cellStyle name="Celda vinculada 2" xfId="1642"/>
    <cellStyle name="Celda vinculada 3" xfId="1643"/>
    <cellStyle name="Celda vinculada 4" xfId="1644"/>
    <cellStyle name="Celda vinculada 5" xfId="1645"/>
    <cellStyle name="Celda vinculada 6" xfId="1646"/>
    <cellStyle name="Encabezado 1" xfId="1647"/>
    <cellStyle name="Encabezado 4" xfId="1648"/>
    <cellStyle name="Encabezado 4 2" xfId="1649"/>
    <cellStyle name="Encabezado 4 3" xfId="1650"/>
    <cellStyle name="Encabezado 4 4" xfId="1651"/>
    <cellStyle name="Encabezado 4 5" xfId="1652"/>
    <cellStyle name="Encabezado 4 6" xfId="1653"/>
    <cellStyle name="Énfasis1" xfId="1654"/>
    <cellStyle name="Énfasis1 2" xfId="1655"/>
    <cellStyle name="Énfasis1 3" xfId="1656"/>
    <cellStyle name="Énfasis1 4" xfId="1657"/>
    <cellStyle name="Énfasis1 5" xfId="1658"/>
    <cellStyle name="Énfasis1 6" xfId="1659"/>
    <cellStyle name="Énfasis2" xfId="1660"/>
    <cellStyle name="Énfasis2 2" xfId="1661"/>
    <cellStyle name="Énfasis2 3" xfId="1662"/>
    <cellStyle name="Énfasis2 4" xfId="1663"/>
    <cellStyle name="Énfasis2 5" xfId="1664"/>
    <cellStyle name="Énfasis2 6" xfId="1665"/>
    <cellStyle name="Énfasis3" xfId="1666"/>
    <cellStyle name="Énfasis3 2" xfId="1667"/>
    <cellStyle name="Énfasis3 3" xfId="1668"/>
    <cellStyle name="Énfasis3 4" xfId="1669"/>
    <cellStyle name="Énfasis3 5" xfId="1670"/>
    <cellStyle name="Énfasis3 6" xfId="1671"/>
    <cellStyle name="Énfasis4" xfId="1672"/>
    <cellStyle name="Énfasis4 2" xfId="1673"/>
    <cellStyle name="Énfasis4 3" xfId="1674"/>
    <cellStyle name="Énfasis4 4" xfId="1675"/>
    <cellStyle name="Énfasis4 5" xfId="1676"/>
    <cellStyle name="Énfasis4 6" xfId="1677"/>
    <cellStyle name="Énfasis5" xfId="1678"/>
    <cellStyle name="Énfasis5 2" xfId="1679"/>
    <cellStyle name="Énfasis5 3" xfId="1680"/>
    <cellStyle name="Énfasis5 4" xfId="1681"/>
    <cellStyle name="Énfasis5 5" xfId="1682"/>
    <cellStyle name="Énfasis5 6" xfId="1683"/>
    <cellStyle name="Énfasis6" xfId="1684"/>
    <cellStyle name="Énfasis6 2" xfId="1685"/>
    <cellStyle name="Énfasis6 3" xfId="1686"/>
    <cellStyle name="Énfasis6 4" xfId="1687"/>
    <cellStyle name="Énfasis6 5" xfId="1688"/>
    <cellStyle name="Énfasis6 6" xfId="1689"/>
    <cellStyle name="Entrada" xfId="1690"/>
    <cellStyle name="Entrada 2" xfId="1691"/>
    <cellStyle name="Entrada 3" xfId="1692"/>
    <cellStyle name="Entrada 4" xfId="1693"/>
    <cellStyle name="Entrada 5" xfId="1694"/>
    <cellStyle name="Entrada 6" xfId="1695"/>
    <cellStyle name="Euro" xfId="1696"/>
    <cellStyle name="Euro 2" xfId="1697"/>
    <cellStyle name="Euro 2 2" xfId="1698"/>
    <cellStyle name="Euro 2 3" xfId="1699"/>
    <cellStyle name="Euro 2 4" xfId="1700"/>
    <cellStyle name="Euro 2 5" xfId="1701"/>
    <cellStyle name="Euro 2 6" xfId="1702"/>
    <cellStyle name="Euro 3" xfId="1703"/>
    <cellStyle name="Euro 3 2" xfId="1704"/>
    <cellStyle name="Euro 3 3" xfId="1705"/>
    <cellStyle name="Euro 3 4" xfId="1706"/>
    <cellStyle name="Euro 3 5" xfId="1707"/>
    <cellStyle name="Euro 3 6" xfId="1708"/>
    <cellStyle name="Euro 4" xfId="1709"/>
    <cellStyle name="Euro 4 2" xfId="1710"/>
    <cellStyle name="Euro 4 3" xfId="1711"/>
    <cellStyle name="Euro 4 4" xfId="1712"/>
    <cellStyle name="Euro 4 5" xfId="1713"/>
    <cellStyle name="Euro 4 6" xfId="1714"/>
    <cellStyle name="Euro 5" xfId="1715"/>
    <cellStyle name="Euro 5 2" xfId="1716"/>
    <cellStyle name="Euro 5 3" xfId="1717"/>
    <cellStyle name="Euro 5 4" xfId="1718"/>
    <cellStyle name="Euro 5 5" xfId="1719"/>
    <cellStyle name="Euro 5 6" xfId="1720"/>
    <cellStyle name="Excel Built-in Normal" xfId="1721"/>
    <cellStyle name="Hipervínculo 2" xfId="1722"/>
    <cellStyle name="Incorrecto" xfId="1723"/>
    <cellStyle name="Incorrecto 2" xfId="1724"/>
    <cellStyle name="Incorrecto 3" xfId="1725"/>
    <cellStyle name="Incorrecto 4" xfId="1726"/>
    <cellStyle name="Incorrecto 5" xfId="1727"/>
    <cellStyle name="Incorrecto 6" xfId="1728"/>
    <cellStyle name="Comma" xfId="1729"/>
    <cellStyle name="Comma [0]" xfId="1730"/>
    <cellStyle name="Millares 10" xfId="1731"/>
    <cellStyle name="Millares 10 2" xfId="1732"/>
    <cellStyle name="Millares 10 2 2" xfId="1733"/>
    <cellStyle name="Millares 10 3" xfId="1734"/>
    <cellStyle name="Millares 10 3 2" xfId="1735"/>
    <cellStyle name="Millares 10 4" xfId="1736"/>
    <cellStyle name="Millares 10 4 2" xfId="1737"/>
    <cellStyle name="Millares 10 5" xfId="1738"/>
    <cellStyle name="Millares 10 5 2" xfId="1739"/>
    <cellStyle name="Millares 10 6" xfId="1740"/>
    <cellStyle name="Millares 10 6 2" xfId="1741"/>
    <cellStyle name="Millares 11" xfId="1742"/>
    <cellStyle name="Millares 12" xfId="1743"/>
    <cellStyle name="Millares 12 2" xfId="1744"/>
    <cellStyle name="Millares 12 2 2" xfId="1745"/>
    <cellStyle name="Millares 12 3" xfId="1746"/>
    <cellStyle name="Millares 12 3 2" xfId="1747"/>
    <cellStyle name="Millares 12 4" xfId="1748"/>
    <cellStyle name="Millares 12 4 2" xfId="1749"/>
    <cellStyle name="Millares 12 5" xfId="1750"/>
    <cellStyle name="Millares 12 5 2" xfId="1751"/>
    <cellStyle name="Millares 13" xfId="1752"/>
    <cellStyle name="Millares 13 2" xfId="1753"/>
    <cellStyle name="Millares 13 2 2" xfId="1754"/>
    <cellStyle name="Millares 13 3" xfId="1755"/>
    <cellStyle name="Millares 13 3 2" xfId="1756"/>
    <cellStyle name="Millares 13 4" xfId="1757"/>
    <cellStyle name="Millares 13 4 2" xfId="1758"/>
    <cellStyle name="Millares 13 5" xfId="1759"/>
    <cellStyle name="Millares 13 5 2" xfId="1760"/>
    <cellStyle name="Millares 14" xfId="1761"/>
    <cellStyle name="Millares 14 2" xfId="1762"/>
    <cellStyle name="Millares 14 2 2" xfId="1763"/>
    <cellStyle name="Millares 14 3" xfId="1764"/>
    <cellStyle name="Millares 14 3 2" xfId="1765"/>
    <cellStyle name="Millares 14 4" xfId="1766"/>
    <cellStyle name="Millares 14 4 2" xfId="1767"/>
    <cellStyle name="Millares 14 5" xfId="1768"/>
    <cellStyle name="Millares 14 5 2" xfId="1769"/>
    <cellStyle name="Millares 15" xfId="1770"/>
    <cellStyle name="Millares 15 2" xfId="1771"/>
    <cellStyle name="Millares 15 2 2" xfId="1772"/>
    <cellStyle name="Millares 15 3" xfId="1773"/>
    <cellStyle name="Millares 15 3 2" xfId="1774"/>
    <cellStyle name="Millares 15 4" xfId="1775"/>
    <cellStyle name="Millares 15 4 2" xfId="1776"/>
    <cellStyle name="Millares 15 5" xfId="1777"/>
    <cellStyle name="Millares 15 5 2" xfId="1778"/>
    <cellStyle name="Millares 16" xfId="1779"/>
    <cellStyle name="Millares 17" xfId="1780"/>
    <cellStyle name="Millares 18" xfId="1781"/>
    <cellStyle name="Millares 19" xfId="1782"/>
    <cellStyle name="Millares 2" xfId="1783"/>
    <cellStyle name="Millares 2 10" xfId="1784"/>
    <cellStyle name="Millares 2 11" xfId="1785"/>
    <cellStyle name="Millares 2 11 2" xfId="1786"/>
    <cellStyle name="Millares 2 12" xfId="1787"/>
    <cellStyle name="Millares 2 12 2" xfId="1788"/>
    <cellStyle name="Millares 2 13" xfId="1789"/>
    <cellStyle name="Millares 2 2" xfId="1790"/>
    <cellStyle name="Millares 2 2 2" xfId="1791"/>
    <cellStyle name="Millares 2 2 2 2" xfId="1792"/>
    <cellStyle name="Millares 2 2 2 2 2" xfId="1793"/>
    <cellStyle name="Millares 2 2 2 3" xfId="1794"/>
    <cellStyle name="Millares 2 2 2 3 2" xfId="1795"/>
    <cellStyle name="Millares 2 2 2 4" xfId="1796"/>
    <cellStyle name="Millares 2 2 2 4 2" xfId="1797"/>
    <cellStyle name="Millares 2 2 2 5" xfId="1798"/>
    <cellStyle name="Millares 2 2 2 5 2" xfId="1799"/>
    <cellStyle name="Millares 2 2 3" xfId="1800"/>
    <cellStyle name="Millares 2 2 3 2" xfId="1801"/>
    <cellStyle name="Millares 2 2 4" xfId="1802"/>
    <cellStyle name="Millares 2 2 4 2" xfId="1803"/>
    <cellStyle name="Millares 2 2 5" xfId="1804"/>
    <cellStyle name="Millares 2 2 5 2" xfId="1805"/>
    <cellStyle name="Millares 2 2 6" xfId="1806"/>
    <cellStyle name="Millares 2 2 6 2" xfId="1807"/>
    <cellStyle name="Millares 2 2 7" xfId="1808"/>
    <cellStyle name="Millares 2 3" xfId="1809"/>
    <cellStyle name="Millares 2 3 2" xfId="1810"/>
    <cellStyle name="Millares 2 3 2 2" xfId="1811"/>
    <cellStyle name="Millares 2 3 2 3" xfId="1812"/>
    <cellStyle name="Millares 2 3 2 3 2" xfId="1813"/>
    <cellStyle name="Millares 2 3 2 4" xfId="1814"/>
    <cellStyle name="Millares 2 3 2 4 2" xfId="1815"/>
    <cellStyle name="Millares 2 3 2 5" xfId="1816"/>
    <cellStyle name="Millares 2 3 2 5 2" xfId="1817"/>
    <cellStyle name="Millares 2 3 3" xfId="1818"/>
    <cellStyle name="Millares 2 3 4" xfId="1819"/>
    <cellStyle name="Millares 2 3 4 2" xfId="1820"/>
    <cellStyle name="Millares 2 3 5" xfId="1821"/>
    <cellStyle name="Millares 2 3 5 2" xfId="1822"/>
    <cellStyle name="Millares 2 3 6" xfId="1823"/>
    <cellStyle name="Millares 2 3 6 2" xfId="1824"/>
    <cellStyle name="Millares 2 4" xfId="1825"/>
    <cellStyle name="Millares 2 4 2" xfId="1826"/>
    <cellStyle name="Millares 2 4 2 2" xfId="1827"/>
    <cellStyle name="Millares 2 4 2 2 2" xfId="1828"/>
    <cellStyle name="Millares 2 4 2 3" xfId="1829"/>
    <cellStyle name="Millares 2 4 2 3 2" xfId="1830"/>
    <cellStyle name="Millares 2 4 2 4" xfId="1831"/>
    <cellStyle name="Millares 2 4 2 4 2" xfId="1832"/>
    <cellStyle name="Millares 2 4 2 5" xfId="1833"/>
    <cellStyle name="Millares 2 4 2 5 2" xfId="1834"/>
    <cellStyle name="Millares 2 4 3" xfId="1835"/>
    <cellStyle name="Millares 2 4 3 2" xfId="1836"/>
    <cellStyle name="Millares 2 4 4" xfId="1837"/>
    <cellStyle name="Millares 2 4 4 2" xfId="1838"/>
    <cellStyle name="Millares 2 4 5" xfId="1839"/>
    <cellStyle name="Millares 2 4 5 2" xfId="1840"/>
    <cellStyle name="Millares 2 4 6" xfId="1841"/>
    <cellStyle name="Millares 2 4 6 2" xfId="1842"/>
    <cellStyle name="Millares 2 5" xfId="1843"/>
    <cellStyle name="Millares 2 5 2" xfId="1844"/>
    <cellStyle name="Millares 2 5 2 2" xfId="1845"/>
    <cellStyle name="Millares 2 5 2 2 2" xfId="1846"/>
    <cellStyle name="Millares 2 5 2 3" xfId="1847"/>
    <cellStyle name="Millares 2 5 2 3 2" xfId="1848"/>
    <cellStyle name="Millares 2 5 2 4" xfId="1849"/>
    <cellStyle name="Millares 2 5 2 4 2" xfId="1850"/>
    <cellStyle name="Millares 2 5 2 5" xfId="1851"/>
    <cellStyle name="Millares 2 5 2 5 2" xfId="1852"/>
    <cellStyle name="Millares 2 5 2 6" xfId="1853"/>
    <cellStyle name="Millares 2 5 3" xfId="1854"/>
    <cellStyle name="Millares 2 5 3 2" xfId="1855"/>
    <cellStyle name="Millares 2 5 4" xfId="1856"/>
    <cellStyle name="Millares 2 5 4 2" xfId="1857"/>
    <cellStyle name="Millares 2 5 5" xfId="1858"/>
    <cellStyle name="Millares 2 5 5 2" xfId="1859"/>
    <cellStyle name="Millares 2 5 6" xfId="1860"/>
    <cellStyle name="Millares 2 5 6 2" xfId="1861"/>
    <cellStyle name="Millares 2 6" xfId="1862"/>
    <cellStyle name="Millares 2 6 2" xfId="1863"/>
    <cellStyle name="Millares 2 6 2 2" xfId="1864"/>
    <cellStyle name="Millares 2 6 3" xfId="1865"/>
    <cellStyle name="Millares 2 6 3 2" xfId="1866"/>
    <cellStyle name="Millares 2 6 4" xfId="1867"/>
    <cellStyle name="Millares 2 6 4 2" xfId="1868"/>
    <cellStyle name="Millares 2 6 5" xfId="1869"/>
    <cellStyle name="Millares 2 6 5 2" xfId="1870"/>
    <cellStyle name="Millares 2 7" xfId="1871"/>
    <cellStyle name="Millares 2 8" xfId="1872"/>
    <cellStyle name="Millares 2 8 2" xfId="1873"/>
    <cellStyle name="Millares 2 8 2 2" xfId="1874"/>
    <cellStyle name="Millares 2 8 2 2 2" xfId="1875"/>
    <cellStyle name="Millares 2 9" xfId="1876"/>
    <cellStyle name="Millares 20" xfId="1877"/>
    <cellStyle name="Millares 20 2" xfId="1878"/>
    <cellStyle name="Millares 21" xfId="1879"/>
    <cellStyle name="Millares 21 2" xfId="1880"/>
    <cellStyle name="Millares 21 2 2" xfId="1881"/>
    <cellStyle name="Millares 21 3" xfId="1882"/>
    <cellStyle name="Millares 22" xfId="1883"/>
    <cellStyle name="Millares 23" xfId="1884"/>
    <cellStyle name="Millares 23 2" xfId="1885"/>
    <cellStyle name="Millares 24" xfId="1886"/>
    <cellStyle name="Millares 24 2" xfId="1887"/>
    <cellStyle name="Millares 24 2 2" xfId="1888"/>
    <cellStyle name="Millares 24 3" xfId="1889"/>
    <cellStyle name="Millares 24 3 2" xfId="1890"/>
    <cellStyle name="Millares 24 4" xfId="1891"/>
    <cellStyle name="Millares 25" xfId="1892"/>
    <cellStyle name="Millares 25 2" xfId="1893"/>
    <cellStyle name="Millares 26" xfId="1894"/>
    <cellStyle name="Millares 26 2" xfId="1895"/>
    <cellStyle name="Millares 27" xfId="1896"/>
    <cellStyle name="Millares 27 2" xfId="1897"/>
    <cellStyle name="Millares 28" xfId="1898"/>
    <cellStyle name="Millares 28 2" xfId="1899"/>
    <cellStyle name="Millares 29" xfId="1900"/>
    <cellStyle name="Millares 29 2" xfId="1901"/>
    <cellStyle name="Millares 3" xfId="1902"/>
    <cellStyle name="Millares 3 10" xfId="1903"/>
    <cellStyle name="Millares 3 10 2" xfId="1904"/>
    <cellStyle name="Millares 3 11" xfId="1905"/>
    <cellStyle name="Millares 3 11 2" xfId="1906"/>
    <cellStyle name="Millares 3 12" xfId="1907"/>
    <cellStyle name="Millares 3 12 2" xfId="1908"/>
    <cellStyle name="Millares 3 13" xfId="1909"/>
    <cellStyle name="Millares 3 2" xfId="1910"/>
    <cellStyle name="Millares 3 2 2" xfId="1911"/>
    <cellStyle name="Millares 3 2 2 2" xfId="1912"/>
    <cellStyle name="Millares 3 2 2 2 2" xfId="1913"/>
    <cellStyle name="Millares 3 2 2 3" xfId="1914"/>
    <cellStyle name="Millares 3 2 2 3 2" xfId="1915"/>
    <cellStyle name="Millares 3 2 2 4" xfId="1916"/>
    <cellStyle name="Millares 3 2 2 4 2" xfId="1917"/>
    <cellStyle name="Millares 3 2 2 5" xfId="1918"/>
    <cellStyle name="Millares 3 2 2 5 2" xfId="1919"/>
    <cellStyle name="Millares 3 2 2 6" xfId="1920"/>
    <cellStyle name="Millares 3 2 3" xfId="1921"/>
    <cellStyle name="Millares 3 2 3 2" xfId="1922"/>
    <cellStyle name="Millares 3 2 4" xfId="1923"/>
    <cellStyle name="Millares 3 2 4 2" xfId="1924"/>
    <cellStyle name="Millares 3 2 5" xfId="1925"/>
    <cellStyle name="Millares 3 2 5 2" xfId="1926"/>
    <cellStyle name="Millares 3 2 6" xfId="1927"/>
    <cellStyle name="Millares 3 2 6 2" xfId="1928"/>
    <cellStyle name="Millares 3 2 7" xfId="1929"/>
    <cellStyle name="Millares 3 3" xfId="1930"/>
    <cellStyle name="Millares 3 3 2" xfId="1931"/>
    <cellStyle name="Millares 3 3 2 2" xfId="1932"/>
    <cellStyle name="Millares 3 3 2 2 2" xfId="1933"/>
    <cellStyle name="Millares 3 3 2 3" xfId="1934"/>
    <cellStyle name="Millares 3 3 2 3 2" xfId="1935"/>
    <cellStyle name="Millares 3 3 2 4" xfId="1936"/>
    <cellStyle name="Millares 3 3 2 4 2" xfId="1937"/>
    <cellStyle name="Millares 3 3 2 5" xfId="1938"/>
    <cellStyle name="Millares 3 3 2 5 2" xfId="1939"/>
    <cellStyle name="Millares 3 3 2 6" xfId="1940"/>
    <cellStyle name="Millares 3 3 3" xfId="1941"/>
    <cellStyle name="Millares 3 3 3 2" xfId="1942"/>
    <cellStyle name="Millares 3 3 4" xfId="1943"/>
    <cellStyle name="Millares 3 3 4 2" xfId="1944"/>
    <cellStyle name="Millares 3 3 5" xfId="1945"/>
    <cellStyle name="Millares 3 3 5 2" xfId="1946"/>
    <cellStyle name="Millares 3 3 6" xfId="1947"/>
    <cellStyle name="Millares 3 3 6 2" xfId="1948"/>
    <cellStyle name="Millares 3 3 7" xfId="1949"/>
    <cellStyle name="Millares 3 4" xfId="1950"/>
    <cellStyle name="Millares 3 4 2" xfId="1951"/>
    <cellStyle name="Millares 3 4 2 2" xfId="1952"/>
    <cellStyle name="Millares 3 4 2 2 2" xfId="1953"/>
    <cellStyle name="Millares 3 4 2 3" xfId="1954"/>
    <cellStyle name="Millares 3 4 2 3 2" xfId="1955"/>
    <cellStyle name="Millares 3 4 2 4" xfId="1956"/>
    <cellStyle name="Millares 3 4 2 4 2" xfId="1957"/>
    <cellStyle name="Millares 3 4 2 5" xfId="1958"/>
    <cellStyle name="Millares 3 4 2 5 2" xfId="1959"/>
    <cellStyle name="Millares 3 4 2 6" xfId="1960"/>
    <cellStyle name="Millares 3 4 3" xfId="1961"/>
    <cellStyle name="Millares 3 4 3 2" xfId="1962"/>
    <cellStyle name="Millares 3 4 4" xfId="1963"/>
    <cellStyle name="Millares 3 4 4 2" xfId="1964"/>
    <cellStyle name="Millares 3 4 5" xfId="1965"/>
    <cellStyle name="Millares 3 4 5 2" xfId="1966"/>
    <cellStyle name="Millares 3 4 6" xfId="1967"/>
    <cellStyle name="Millares 3 4 6 2" xfId="1968"/>
    <cellStyle name="Millares 3 4 7" xfId="1969"/>
    <cellStyle name="Millares 3 5" xfId="1970"/>
    <cellStyle name="Millares 3 5 2" xfId="1971"/>
    <cellStyle name="Millares 3 5 2 2" xfId="1972"/>
    <cellStyle name="Millares 3 5 2 2 2" xfId="1973"/>
    <cellStyle name="Millares 3 5 2 3" xfId="1974"/>
    <cellStyle name="Millares 3 5 2 3 2" xfId="1975"/>
    <cellStyle name="Millares 3 5 2 4" xfId="1976"/>
    <cellStyle name="Millares 3 5 2 4 2" xfId="1977"/>
    <cellStyle name="Millares 3 5 2 5" xfId="1978"/>
    <cellStyle name="Millares 3 5 2 5 2" xfId="1979"/>
    <cellStyle name="Millares 3 5 2 6" xfId="1980"/>
    <cellStyle name="Millares 3 5 3" xfId="1981"/>
    <cellStyle name="Millares 3 5 3 2" xfId="1982"/>
    <cellStyle name="Millares 3 5 4" xfId="1983"/>
    <cellStyle name="Millares 3 5 4 2" xfId="1984"/>
    <cellStyle name="Millares 3 5 5" xfId="1985"/>
    <cellStyle name="Millares 3 5 5 2" xfId="1986"/>
    <cellStyle name="Millares 3 5 6" xfId="1987"/>
    <cellStyle name="Millares 3 5 6 2" xfId="1988"/>
    <cellStyle name="Millares 3 6" xfId="1989"/>
    <cellStyle name="Millares 3 6 2" xfId="1990"/>
    <cellStyle name="Millares 3 6 2 2" xfId="1991"/>
    <cellStyle name="Millares 3 6 3" xfId="1992"/>
    <cellStyle name="Millares 3 6 3 2" xfId="1993"/>
    <cellStyle name="Millares 3 6 4" xfId="1994"/>
    <cellStyle name="Millares 3 6 4 2" xfId="1995"/>
    <cellStyle name="Millares 3 6 5" xfId="1996"/>
    <cellStyle name="Millares 3 6 5 2" xfId="1997"/>
    <cellStyle name="Millares 3 7" xfId="1998"/>
    <cellStyle name="Millares 3 7 2" xfId="1999"/>
    <cellStyle name="Millares 3 8" xfId="2000"/>
    <cellStyle name="Millares 3 8 2" xfId="2001"/>
    <cellStyle name="Millares 3 9" xfId="2002"/>
    <cellStyle name="Millares 3 9 2" xfId="2003"/>
    <cellStyle name="Millares 30" xfId="2004"/>
    <cellStyle name="Millares 30 2" xfId="2005"/>
    <cellStyle name="Millares 31" xfId="2006"/>
    <cellStyle name="Millares 31 2" xfId="2007"/>
    <cellStyle name="Millares 32" xfId="2008"/>
    <cellStyle name="Millares 32 2" xfId="2009"/>
    <cellStyle name="Millares 32 2 2" xfId="2010"/>
    <cellStyle name="Millares 32 3" xfId="2011"/>
    <cellStyle name="Millares 33" xfId="2012"/>
    <cellStyle name="Millares 4" xfId="2013"/>
    <cellStyle name="Millares 4 2" xfId="2014"/>
    <cellStyle name="Millares 4 2 2" xfId="2015"/>
    <cellStyle name="Millares 4 3" xfId="2016"/>
    <cellStyle name="Millares 4 4" xfId="2017"/>
    <cellStyle name="Millares 4 4 2" xfId="2018"/>
    <cellStyle name="Millares 4 5" xfId="2019"/>
    <cellStyle name="Millares 4 5 2" xfId="2020"/>
    <cellStyle name="Millares 4 6" xfId="2021"/>
    <cellStyle name="Millares 4 6 2" xfId="2022"/>
    <cellStyle name="Millares 4 7" xfId="2023"/>
    <cellStyle name="Millares 4 7 2" xfId="2024"/>
    <cellStyle name="Millares 4 8" xfId="2025"/>
    <cellStyle name="Millares 5" xfId="2026"/>
    <cellStyle name="Millares 5 10" xfId="2027"/>
    <cellStyle name="Millares 5 2" xfId="2028"/>
    <cellStyle name="Millares 5 2 2" xfId="2029"/>
    <cellStyle name="Millares 5 2 2 2" xfId="2030"/>
    <cellStyle name="Millares 5 2 2 2 2" xfId="2031"/>
    <cellStyle name="Millares 5 2 2 3" xfId="2032"/>
    <cellStyle name="Millares 5 2 2 3 2" xfId="2033"/>
    <cellStyle name="Millares 5 2 2 4" xfId="2034"/>
    <cellStyle name="Millares 5 2 2 4 2" xfId="2035"/>
    <cellStyle name="Millares 5 2 2 5" xfId="2036"/>
    <cellStyle name="Millares 5 2 2 5 2" xfId="2037"/>
    <cellStyle name="Millares 5 2 2 6" xfId="2038"/>
    <cellStyle name="Millares 5 2 3" xfId="2039"/>
    <cellStyle name="Millares 5 2 3 2" xfId="2040"/>
    <cellStyle name="Millares 5 2 4" xfId="2041"/>
    <cellStyle name="Millares 5 2 4 2" xfId="2042"/>
    <cellStyle name="Millares 5 2 5" xfId="2043"/>
    <cellStyle name="Millares 5 2 5 2" xfId="2044"/>
    <cellStyle name="Millares 5 2 6" xfId="2045"/>
    <cellStyle name="Millares 5 2 6 2" xfId="2046"/>
    <cellStyle name="Millares 5 2 7" xfId="2047"/>
    <cellStyle name="Millares 5 3" xfId="2048"/>
    <cellStyle name="Millares 5 3 2" xfId="2049"/>
    <cellStyle name="Millares 5 3 2 2" xfId="2050"/>
    <cellStyle name="Millares 5 3 2 2 2" xfId="2051"/>
    <cellStyle name="Millares 5 3 2 3" xfId="2052"/>
    <cellStyle name="Millares 5 3 2 3 2" xfId="2053"/>
    <cellStyle name="Millares 5 3 2 4" xfId="2054"/>
    <cellStyle name="Millares 5 3 2 4 2" xfId="2055"/>
    <cellStyle name="Millares 5 3 2 5" xfId="2056"/>
    <cellStyle name="Millares 5 3 2 5 2" xfId="2057"/>
    <cellStyle name="Millares 5 3 2 6" xfId="2058"/>
    <cellStyle name="Millares 5 3 3" xfId="2059"/>
    <cellStyle name="Millares 5 3 3 2" xfId="2060"/>
    <cellStyle name="Millares 5 3 4" xfId="2061"/>
    <cellStyle name="Millares 5 3 4 2" xfId="2062"/>
    <cellStyle name="Millares 5 3 5" xfId="2063"/>
    <cellStyle name="Millares 5 3 5 2" xfId="2064"/>
    <cellStyle name="Millares 5 3 6" xfId="2065"/>
    <cellStyle name="Millares 5 3 6 2" xfId="2066"/>
    <cellStyle name="Millares 5 4" xfId="2067"/>
    <cellStyle name="Millares 5 4 2" xfId="2068"/>
    <cellStyle name="Millares 5 4 2 2" xfId="2069"/>
    <cellStyle name="Millares 5 4 2 2 2" xfId="2070"/>
    <cellStyle name="Millares 5 4 2 3" xfId="2071"/>
    <cellStyle name="Millares 5 4 2 3 2" xfId="2072"/>
    <cellStyle name="Millares 5 4 2 4" xfId="2073"/>
    <cellStyle name="Millares 5 4 2 4 2" xfId="2074"/>
    <cellStyle name="Millares 5 4 2 5" xfId="2075"/>
    <cellStyle name="Millares 5 4 2 5 2" xfId="2076"/>
    <cellStyle name="Millares 5 4 2 6" xfId="2077"/>
    <cellStyle name="Millares 5 4 3" xfId="2078"/>
    <cellStyle name="Millares 5 4 3 2" xfId="2079"/>
    <cellStyle name="Millares 5 4 4" xfId="2080"/>
    <cellStyle name="Millares 5 4 4 2" xfId="2081"/>
    <cellStyle name="Millares 5 4 5" xfId="2082"/>
    <cellStyle name="Millares 5 4 5 2" xfId="2083"/>
    <cellStyle name="Millares 5 4 6" xfId="2084"/>
    <cellStyle name="Millares 5 4 6 2" xfId="2085"/>
    <cellStyle name="Millares 5 4 7" xfId="2086"/>
    <cellStyle name="Millares 5 5" xfId="2087"/>
    <cellStyle name="Millares 5 5 2" xfId="2088"/>
    <cellStyle name="Millares 5 5 2 2" xfId="2089"/>
    <cellStyle name="Millares 5 5 2 2 2" xfId="2090"/>
    <cellStyle name="Millares 5 5 2 3" xfId="2091"/>
    <cellStyle name="Millares 5 5 2 3 2" xfId="2092"/>
    <cellStyle name="Millares 5 5 2 4" xfId="2093"/>
    <cellStyle name="Millares 5 5 2 4 2" xfId="2094"/>
    <cellStyle name="Millares 5 5 2 5" xfId="2095"/>
    <cellStyle name="Millares 5 5 2 5 2" xfId="2096"/>
    <cellStyle name="Millares 5 5 2 6" xfId="2097"/>
    <cellStyle name="Millares 5 5 3" xfId="2098"/>
    <cellStyle name="Millares 5 5 3 2" xfId="2099"/>
    <cellStyle name="Millares 5 5 4" xfId="2100"/>
    <cellStyle name="Millares 5 5 4 2" xfId="2101"/>
    <cellStyle name="Millares 5 5 5" xfId="2102"/>
    <cellStyle name="Millares 5 5 5 2" xfId="2103"/>
    <cellStyle name="Millares 5 5 6" xfId="2104"/>
    <cellStyle name="Millares 5 5 6 2" xfId="2105"/>
    <cellStyle name="Millares 5 5 7" xfId="2106"/>
    <cellStyle name="Millares 5 6" xfId="2107"/>
    <cellStyle name="Millares 5 6 2" xfId="2108"/>
    <cellStyle name="Millares 5 7" xfId="2109"/>
    <cellStyle name="Millares 5 7 2" xfId="2110"/>
    <cellStyle name="Millares 5 8" xfId="2111"/>
    <cellStyle name="Millares 5 8 2" xfId="2112"/>
    <cellStyle name="Millares 5 9" xfId="2113"/>
    <cellStyle name="Millares 5 9 2" xfId="2114"/>
    <cellStyle name="Millares 6" xfId="2115"/>
    <cellStyle name="Millares 6 2" xfId="2116"/>
    <cellStyle name="Millares 6 2 2" xfId="2117"/>
    <cellStyle name="Millares 6 2 2 2" xfId="2118"/>
    <cellStyle name="Millares 6 2 2 2 2" xfId="2119"/>
    <cellStyle name="Millares 6 2 2 3" xfId="2120"/>
    <cellStyle name="Millares 6 2 2 3 2" xfId="2121"/>
    <cellStyle name="Millares 6 2 2 4" xfId="2122"/>
    <cellStyle name="Millares 6 2 2 4 2" xfId="2123"/>
    <cellStyle name="Millares 6 2 2 5" xfId="2124"/>
    <cellStyle name="Millares 6 2 2 5 2" xfId="2125"/>
    <cellStyle name="Millares 6 2 2 6" xfId="2126"/>
    <cellStyle name="Millares 6 2 3" xfId="2127"/>
    <cellStyle name="Millares 6 2 3 2" xfId="2128"/>
    <cellStyle name="Millares 6 2 4" xfId="2129"/>
    <cellStyle name="Millares 6 2 4 2" xfId="2130"/>
    <cellStyle name="Millares 6 2 5" xfId="2131"/>
    <cellStyle name="Millares 6 2 5 2" xfId="2132"/>
    <cellStyle name="Millares 6 2 6" xfId="2133"/>
    <cellStyle name="Millares 6 2 6 2" xfId="2134"/>
    <cellStyle name="Millares 6 3" xfId="2135"/>
    <cellStyle name="Millares 6 3 2" xfId="2136"/>
    <cellStyle name="Millares 6 3 2 2" xfId="2137"/>
    <cellStyle name="Millares 6 3 2 2 2" xfId="2138"/>
    <cellStyle name="Millares 6 3 2 3" xfId="2139"/>
    <cellStyle name="Millares 6 3 2 3 2" xfId="2140"/>
    <cellStyle name="Millares 6 3 2 4" xfId="2141"/>
    <cellStyle name="Millares 6 3 2 4 2" xfId="2142"/>
    <cellStyle name="Millares 6 3 2 5" xfId="2143"/>
    <cellStyle name="Millares 6 3 2 5 2" xfId="2144"/>
    <cellStyle name="Millares 6 3 2 6" xfId="2145"/>
    <cellStyle name="Millares 6 3 3" xfId="2146"/>
    <cellStyle name="Millares 6 3 3 2" xfId="2147"/>
    <cellStyle name="Millares 6 3 4" xfId="2148"/>
    <cellStyle name="Millares 6 3 4 2" xfId="2149"/>
    <cellStyle name="Millares 6 3 5" xfId="2150"/>
    <cellStyle name="Millares 6 3 5 2" xfId="2151"/>
    <cellStyle name="Millares 6 3 6" xfId="2152"/>
    <cellStyle name="Millares 6 3 6 2" xfId="2153"/>
    <cellStyle name="Millares 6 4" xfId="2154"/>
    <cellStyle name="Millares 6 4 2" xfId="2155"/>
    <cellStyle name="Millares 6 4 2 2" xfId="2156"/>
    <cellStyle name="Millares 6 4 2 2 2" xfId="2157"/>
    <cellStyle name="Millares 6 4 2 3" xfId="2158"/>
    <cellStyle name="Millares 6 4 2 3 2" xfId="2159"/>
    <cellStyle name="Millares 6 4 2 4" xfId="2160"/>
    <cellStyle name="Millares 6 4 2 4 2" xfId="2161"/>
    <cellStyle name="Millares 6 4 2 5" xfId="2162"/>
    <cellStyle name="Millares 6 4 2 5 2" xfId="2163"/>
    <cellStyle name="Millares 6 4 2 6" xfId="2164"/>
    <cellStyle name="Millares 6 4 3" xfId="2165"/>
    <cellStyle name="Millares 6 4 3 2" xfId="2166"/>
    <cellStyle name="Millares 6 4 4" xfId="2167"/>
    <cellStyle name="Millares 6 4 4 2" xfId="2168"/>
    <cellStyle name="Millares 6 4 5" xfId="2169"/>
    <cellStyle name="Millares 6 4 5 2" xfId="2170"/>
    <cellStyle name="Millares 6 4 6" xfId="2171"/>
    <cellStyle name="Millares 6 4 6 2" xfId="2172"/>
    <cellStyle name="Millares 6 5" xfId="2173"/>
    <cellStyle name="Millares 6 5 2" xfId="2174"/>
    <cellStyle name="Millares 6 5 2 2" xfId="2175"/>
    <cellStyle name="Millares 6 5 2 2 2" xfId="2176"/>
    <cellStyle name="Millares 6 5 2 3" xfId="2177"/>
    <cellStyle name="Millares 6 5 2 3 2" xfId="2178"/>
    <cellStyle name="Millares 6 5 2 4" xfId="2179"/>
    <cellStyle name="Millares 6 5 2 4 2" xfId="2180"/>
    <cellStyle name="Millares 6 5 2 5" xfId="2181"/>
    <cellStyle name="Millares 6 5 2 5 2" xfId="2182"/>
    <cellStyle name="Millares 6 5 2 6" xfId="2183"/>
    <cellStyle name="Millares 6 5 3" xfId="2184"/>
    <cellStyle name="Millares 6 5 3 2" xfId="2185"/>
    <cellStyle name="Millares 6 5 4" xfId="2186"/>
    <cellStyle name="Millares 6 5 4 2" xfId="2187"/>
    <cellStyle name="Millares 6 5 5" xfId="2188"/>
    <cellStyle name="Millares 6 5 5 2" xfId="2189"/>
    <cellStyle name="Millares 6 5 6" xfId="2190"/>
    <cellStyle name="Millares 6 5 6 2" xfId="2191"/>
    <cellStyle name="Millares 6 5 7" xfId="2192"/>
    <cellStyle name="Millares 6 6" xfId="2193"/>
    <cellStyle name="Millares 6 7" xfId="2194"/>
    <cellStyle name="Millares 6 8" xfId="2195"/>
    <cellStyle name="Millares 6 9" xfId="2196"/>
    <cellStyle name="Millares 7" xfId="2197"/>
    <cellStyle name="Millares 7 2" xfId="2198"/>
    <cellStyle name="Millares 7 2 2" xfId="2199"/>
    <cellStyle name="Millares 7 2 2 2" xfId="2200"/>
    <cellStyle name="Millares 7 2 3" xfId="2201"/>
    <cellStyle name="Millares 7 2 3 2" xfId="2202"/>
    <cellStyle name="Millares 7 2 4" xfId="2203"/>
    <cellStyle name="Millares 7 2 4 2" xfId="2204"/>
    <cellStyle name="Millares 7 2 5" xfId="2205"/>
    <cellStyle name="Millares 7 2 5 2" xfId="2206"/>
    <cellStyle name="Millares 7 3" xfId="2207"/>
    <cellStyle name="Millares 7 3 2" xfId="2208"/>
    <cellStyle name="Millares 7 4" xfId="2209"/>
    <cellStyle name="Millares 7 4 2" xfId="2210"/>
    <cellStyle name="Millares 7 5" xfId="2211"/>
    <cellStyle name="Millares 7 5 2" xfId="2212"/>
    <cellStyle name="Millares 7 6" xfId="2213"/>
    <cellStyle name="Millares 7 6 2" xfId="2214"/>
    <cellStyle name="Millares 8" xfId="2215"/>
    <cellStyle name="Millares 8 2" xfId="2216"/>
    <cellStyle name="Millares 8 2 2" xfId="2217"/>
    <cellStyle name="Millares 8 2 2 2" xfId="2218"/>
    <cellStyle name="Millares 8 2 3" xfId="2219"/>
    <cellStyle name="Millares 8 2 3 2" xfId="2220"/>
    <cellStyle name="Millares 8 2 4" xfId="2221"/>
    <cellStyle name="Millares 8 2 4 2" xfId="2222"/>
    <cellStyle name="Millares 8 2 5" xfId="2223"/>
    <cellStyle name="Millares 8 2 5 2" xfId="2224"/>
    <cellStyle name="Millares 8 3" xfId="2225"/>
    <cellStyle name="Millares 8 3 2" xfId="2226"/>
    <cellStyle name="Millares 8 4" xfId="2227"/>
    <cellStyle name="Millares 8 4 2" xfId="2228"/>
    <cellStyle name="Millares 8 5" xfId="2229"/>
    <cellStyle name="Millares 8 5 2" xfId="2230"/>
    <cellStyle name="Millares 8 6" xfId="2231"/>
    <cellStyle name="Millares 8 6 2" xfId="2232"/>
    <cellStyle name="Millares 8 7" xfId="2233"/>
    <cellStyle name="Millares 8 7 2" xfId="2234"/>
    <cellStyle name="Millares 9" xfId="2235"/>
    <cellStyle name="Millares 9 2" xfId="2236"/>
    <cellStyle name="Millares 9 2 2" xfId="2237"/>
    <cellStyle name="Millares 9 2 2 2" xfId="2238"/>
    <cellStyle name="Millares 9 2 3" xfId="2239"/>
    <cellStyle name="Millares 9 2 3 2" xfId="2240"/>
    <cellStyle name="Millares 9 2 4" xfId="2241"/>
    <cellStyle name="Millares 9 2 4 2" xfId="2242"/>
    <cellStyle name="Millares 9 2 5" xfId="2243"/>
    <cellStyle name="Millares 9 2 5 2" xfId="2244"/>
    <cellStyle name="Millares 9 2 6" xfId="2245"/>
    <cellStyle name="Millares 9 3" xfId="2246"/>
    <cellStyle name="Millares 9 3 2" xfId="2247"/>
    <cellStyle name="Millares 9 4" xfId="2248"/>
    <cellStyle name="Millares 9 4 2" xfId="2249"/>
    <cellStyle name="Millares 9 5" xfId="2250"/>
    <cellStyle name="Millares 9 5 2" xfId="2251"/>
    <cellStyle name="Millares 9 6" xfId="2252"/>
    <cellStyle name="Millares 9 6 2" xfId="2253"/>
    <cellStyle name="Currency" xfId="2254"/>
    <cellStyle name="Currency [0]" xfId="2255"/>
    <cellStyle name="Moneda 2" xfId="2256"/>
    <cellStyle name="Moneda 2 2" xfId="2257"/>
    <cellStyle name="Moneda 2 3" xfId="2258"/>
    <cellStyle name="Moneda 2 4" xfId="2259"/>
    <cellStyle name="Moneda 2 5" xfId="2260"/>
    <cellStyle name="Moneda 3" xfId="2261"/>
    <cellStyle name="Moneda 3 2" xfId="2262"/>
    <cellStyle name="Moneda 3 3" xfId="2263"/>
    <cellStyle name="Moneda 4" xfId="2264"/>
    <cellStyle name="Moneda 4 2" xfId="2265"/>
    <cellStyle name="Moneda 4 3" xfId="2266"/>
    <cellStyle name="Moneda 5" xfId="2267"/>
    <cellStyle name="Moneda 6" xfId="2268"/>
    <cellStyle name="Neutral" xfId="2269"/>
    <cellStyle name="Neutral 2" xfId="2270"/>
    <cellStyle name="Neutral 3" xfId="2271"/>
    <cellStyle name="Neutral 4" xfId="2272"/>
    <cellStyle name="Neutral 5" xfId="2273"/>
    <cellStyle name="Neutral 6" xfId="2274"/>
    <cellStyle name="Normal 10" xfId="2275"/>
    <cellStyle name="Normal 10 2" xfId="2276"/>
    <cellStyle name="Normal 10 2 2" xfId="2277"/>
    <cellStyle name="Normal 10 2 3" xfId="2278"/>
    <cellStyle name="Normal 10 2 4" xfId="2279"/>
    <cellStyle name="Normal 10 2 5" xfId="2280"/>
    <cellStyle name="Normal 10 3" xfId="2281"/>
    <cellStyle name="Normal 10 4" xfId="2282"/>
    <cellStyle name="Normal 10 5" xfId="2283"/>
    <cellStyle name="Normal 10 6" xfId="2284"/>
    <cellStyle name="Normal 11" xfId="2285"/>
    <cellStyle name="Normal 12" xfId="2286"/>
    <cellStyle name="Normal 12 2" xfId="2287"/>
    <cellStyle name="Normal 12 3" xfId="2288"/>
    <cellStyle name="Normal 12 4" xfId="2289"/>
    <cellStyle name="Normal 12 5" xfId="2290"/>
    <cellStyle name="Normal 13" xfId="2291"/>
    <cellStyle name="Normal 13 2" xfId="2292"/>
    <cellStyle name="Normal 13 3" xfId="2293"/>
    <cellStyle name="Normal 13 4" xfId="2294"/>
    <cellStyle name="Normal 13 5" xfId="2295"/>
    <cellStyle name="Normal 14" xfId="2296"/>
    <cellStyle name="Normal 14 2" xfId="2297"/>
    <cellStyle name="Normal 14 3" xfId="2298"/>
    <cellStyle name="Normal 14 4" xfId="2299"/>
    <cellStyle name="Normal 14 5" xfId="2300"/>
    <cellStyle name="Normal 15" xfId="2301"/>
    <cellStyle name="Normal 15 2" xfId="2302"/>
    <cellStyle name="Normal 15 3" xfId="2303"/>
    <cellStyle name="Normal 15 4" xfId="2304"/>
    <cellStyle name="Normal 15 5" xfId="2305"/>
    <cellStyle name="Normal 16" xfId="2306"/>
    <cellStyle name="Normal 17" xfId="2307"/>
    <cellStyle name="Normal 18" xfId="2308"/>
    <cellStyle name="Normal 19" xfId="2309"/>
    <cellStyle name="Normal 19 2" xfId="2310"/>
    <cellStyle name="Normal 2" xfId="2311"/>
    <cellStyle name="Normal 2 10" xfId="2312"/>
    <cellStyle name="Normal 2 11" xfId="2313"/>
    <cellStyle name="Normal 2 12" xfId="2314"/>
    <cellStyle name="Normal 2 12 2" xfId="2315"/>
    <cellStyle name="Normal 2 2" xfId="2316"/>
    <cellStyle name="Normal 2 2 2" xfId="2317"/>
    <cellStyle name="Normal 2 2 2 2" xfId="2318"/>
    <cellStyle name="Normal 2 2 2 2 2" xfId="2319"/>
    <cellStyle name="Normal 2 2 2 3" xfId="2320"/>
    <cellStyle name="Normal 2 2 2 4" xfId="2321"/>
    <cellStyle name="Normal 2 2 2 5" xfId="2322"/>
    <cellStyle name="Normal 2 2 3" xfId="2323"/>
    <cellStyle name="Normal 2 2 3 2" xfId="2324"/>
    <cellStyle name="Normal 2 2 4" xfId="2325"/>
    <cellStyle name="Normal 2 2 5" xfId="2326"/>
    <cellStyle name="Normal 2 2 6" xfId="2327"/>
    <cellStyle name="Normal 2 2 7" xfId="2328"/>
    <cellStyle name="Normal 2 2 8" xfId="2329"/>
    <cellStyle name="Normal 2 2 9" xfId="2330"/>
    <cellStyle name="Normal 2 3" xfId="2331"/>
    <cellStyle name="Normal 2 3 2" xfId="2332"/>
    <cellStyle name="Normal 2 3 2 2" xfId="2333"/>
    <cellStyle name="Normal 2 3 2 3" xfId="2334"/>
    <cellStyle name="Normal 2 3 2 4" xfId="2335"/>
    <cellStyle name="Normal 2 3 2 5" xfId="2336"/>
    <cellStyle name="Normal 2 3 3" xfId="2337"/>
    <cellStyle name="Normal 2 3 4" xfId="2338"/>
    <cellStyle name="Normal 2 3 5" xfId="2339"/>
    <cellStyle name="Normal 2 3 6" xfId="2340"/>
    <cellStyle name="Normal 2 4" xfId="2341"/>
    <cellStyle name="Normal 2 4 2" xfId="2342"/>
    <cellStyle name="Normal 2 4 2 2" xfId="2343"/>
    <cellStyle name="Normal 2 4 2 3" xfId="2344"/>
    <cellStyle name="Normal 2 4 2 4" xfId="2345"/>
    <cellStyle name="Normal 2 4 2 5" xfId="2346"/>
    <cellStyle name="Normal 2 4 3" xfId="2347"/>
    <cellStyle name="Normal 2 4 4" xfId="2348"/>
    <cellStyle name="Normal 2 4 5" xfId="2349"/>
    <cellStyle name="Normal 2 4 6" xfId="2350"/>
    <cellStyle name="Normal 2 5" xfId="2351"/>
    <cellStyle name="Normal 2 5 2" xfId="2352"/>
    <cellStyle name="Normal 2 5 2 2" xfId="2353"/>
    <cellStyle name="Normal 2 5 2 3" xfId="2354"/>
    <cellStyle name="Normal 2 5 2 4" xfId="2355"/>
    <cellStyle name="Normal 2 5 2 5" xfId="2356"/>
    <cellStyle name="Normal 2 5 3" xfId="2357"/>
    <cellStyle name="Normal 2 5 4" xfId="2358"/>
    <cellStyle name="Normal 2 5 5" xfId="2359"/>
    <cellStyle name="Normal 2 5 6" xfId="2360"/>
    <cellStyle name="Normal 2 6" xfId="2361"/>
    <cellStyle name="Normal 2 6 2" xfId="2362"/>
    <cellStyle name="Normal 2 6 3" xfId="2363"/>
    <cellStyle name="Normal 2 6 4" xfId="2364"/>
    <cellStyle name="Normal 2 6 5" xfId="2365"/>
    <cellStyle name="Normal 2 7" xfId="2366"/>
    <cellStyle name="Normal 2 7 2" xfId="2367"/>
    <cellStyle name="Normal 2 8" xfId="2368"/>
    <cellStyle name="Normal 2 8 2" xfId="2369"/>
    <cellStyle name="Normal 2 9" xfId="2370"/>
    <cellStyle name="Normal 20" xfId="2371"/>
    <cellStyle name="Normal 21" xfId="2372"/>
    <cellStyle name="Normal 22" xfId="2373"/>
    <cellStyle name="Normal 23" xfId="2374"/>
    <cellStyle name="Normal 24" xfId="2375"/>
    <cellStyle name="Normal 25" xfId="2376"/>
    <cellStyle name="Normal 25 2" xfId="2377"/>
    <cellStyle name="Normal 25 2 2" xfId="2378"/>
    <cellStyle name="Normal 25 3" xfId="2379"/>
    <cellStyle name="Normal 25 4" xfId="2380"/>
    <cellStyle name="Normal 26" xfId="2381"/>
    <cellStyle name="Normal 27" xfId="2382"/>
    <cellStyle name="Normal 28" xfId="2383"/>
    <cellStyle name="Normal 29" xfId="2384"/>
    <cellStyle name="Normal 3" xfId="2385"/>
    <cellStyle name="Normal 3 10" xfId="2386"/>
    <cellStyle name="Normal 3 11" xfId="2387"/>
    <cellStyle name="Normal 3 12" xfId="2388"/>
    <cellStyle name="Normal 3 2" xfId="2389"/>
    <cellStyle name="Normal 3 2 2" xfId="2390"/>
    <cellStyle name="Normal 3 2 2 2" xfId="2391"/>
    <cellStyle name="Normal 3 2 2 3" xfId="2392"/>
    <cellStyle name="Normal 3 2 2 4" xfId="2393"/>
    <cellStyle name="Normal 3 2 2 5" xfId="2394"/>
    <cellStyle name="Normal 3 2 3" xfId="2395"/>
    <cellStyle name="Normal 3 2 4" xfId="2396"/>
    <cellStyle name="Normal 3 2 5" xfId="2397"/>
    <cellStyle name="Normal 3 2 6" xfId="2398"/>
    <cellStyle name="Normal 3 3" xfId="2399"/>
    <cellStyle name="Normal 3 3 2" xfId="2400"/>
    <cellStyle name="Normal 3 3 2 2" xfId="2401"/>
    <cellStyle name="Normal 3 3 2 3" xfId="2402"/>
    <cellStyle name="Normal 3 3 2 4" xfId="2403"/>
    <cellStyle name="Normal 3 3 2 5" xfId="2404"/>
    <cellStyle name="Normal 3 3 3" xfId="2405"/>
    <cellStyle name="Normal 3 3 4" xfId="2406"/>
    <cellStyle name="Normal 3 3 5" xfId="2407"/>
    <cellStyle name="Normal 3 3 6" xfId="2408"/>
    <cellStyle name="Normal 3 4" xfId="2409"/>
    <cellStyle name="Normal 3 4 2" xfId="2410"/>
    <cellStyle name="Normal 3 4 2 2" xfId="2411"/>
    <cellStyle name="Normal 3 4 2 3" xfId="2412"/>
    <cellStyle name="Normal 3 4 2 4" xfId="2413"/>
    <cellStyle name="Normal 3 4 2 5" xfId="2414"/>
    <cellStyle name="Normal 3 4 3" xfId="2415"/>
    <cellStyle name="Normal 3 4 4" xfId="2416"/>
    <cellStyle name="Normal 3 4 5" xfId="2417"/>
    <cellStyle name="Normal 3 4 6" xfId="2418"/>
    <cellStyle name="Normal 3 5" xfId="2419"/>
    <cellStyle name="Normal 3 5 2" xfId="2420"/>
    <cellStyle name="Normal 3 5 2 2" xfId="2421"/>
    <cellStyle name="Normal 3 5 2 3" xfId="2422"/>
    <cellStyle name="Normal 3 5 2 4" xfId="2423"/>
    <cellStyle name="Normal 3 5 2 5" xfId="2424"/>
    <cellStyle name="Normal 3 5 3" xfId="2425"/>
    <cellStyle name="Normal 3 5 4" xfId="2426"/>
    <cellStyle name="Normal 3 5 5" xfId="2427"/>
    <cellStyle name="Normal 3 5 6" xfId="2428"/>
    <cellStyle name="Normal 3 6" xfId="2429"/>
    <cellStyle name="Normal 3 6 2" xfId="2430"/>
    <cellStyle name="Normal 3 6 3" xfId="2431"/>
    <cellStyle name="Normal 3 6 4" xfId="2432"/>
    <cellStyle name="Normal 3 6 5" xfId="2433"/>
    <cellStyle name="Normal 3 7" xfId="2434"/>
    <cellStyle name="Normal 3 8" xfId="2435"/>
    <cellStyle name="Normal 3 9" xfId="2436"/>
    <cellStyle name="Normal 30" xfId="2437"/>
    <cellStyle name="Normal 31" xfId="2438"/>
    <cellStyle name="Normal 32" xfId="2439"/>
    <cellStyle name="Normal 33" xfId="2440"/>
    <cellStyle name="Normal 34" xfId="2441"/>
    <cellStyle name="Normal 35" xfId="2442"/>
    <cellStyle name="Normal 36" xfId="2443"/>
    <cellStyle name="Normal 37" xfId="2444"/>
    <cellStyle name="Normal 38" xfId="2445"/>
    <cellStyle name="Normal 39" xfId="2446"/>
    <cellStyle name="Normal 4" xfId="2447"/>
    <cellStyle name="Normal 4 10" xfId="2448"/>
    <cellStyle name="Normal 4 11" xfId="2449"/>
    <cellStyle name="Normal 4 2" xfId="2450"/>
    <cellStyle name="Normal 4 2 2" xfId="2451"/>
    <cellStyle name="Normal 4 2 2 2" xfId="2452"/>
    <cellStyle name="Normal 4 2 2 3" xfId="2453"/>
    <cellStyle name="Normal 4 2 2 4" xfId="2454"/>
    <cellStyle name="Normal 4 2 2 5" xfId="2455"/>
    <cellStyle name="Normal 4 2 3" xfId="2456"/>
    <cellStyle name="Normal 4 2 4" xfId="2457"/>
    <cellStyle name="Normal 4 2 5" xfId="2458"/>
    <cellStyle name="Normal 4 2 6" xfId="2459"/>
    <cellStyle name="Normal 4 3" xfId="2460"/>
    <cellStyle name="Normal 4 3 2" xfId="2461"/>
    <cellStyle name="Normal 4 3 2 2" xfId="2462"/>
    <cellStyle name="Normal 4 3 2 3" xfId="2463"/>
    <cellStyle name="Normal 4 3 2 4" xfId="2464"/>
    <cellStyle name="Normal 4 3 2 5" xfId="2465"/>
    <cellStyle name="Normal 4 3 3" xfId="2466"/>
    <cellStyle name="Normal 4 3 4" xfId="2467"/>
    <cellStyle name="Normal 4 3 5" xfId="2468"/>
    <cellStyle name="Normal 4 3 6" xfId="2469"/>
    <cellStyle name="Normal 4 4" xfId="2470"/>
    <cellStyle name="Normal 4 4 2" xfId="2471"/>
    <cellStyle name="Normal 4 4 2 2" xfId="2472"/>
    <cellStyle name="Normal 4 4 2 3" xfId="2473"/>
    <cellStyle name="Normal 4 4 2 4" xfId="2474"/>
    <cellStyle name="Normal 4 4 2 5" xfId="2475"/>
    <cellStyle name="Normal 4 4 3" xfId="2476"/>
    <cellStyle name="Normal 4 4 4" xfId="2477"/>
    <cellStyle name="Normal 4 4 5" xfId="2478"/>
    <cellStyle name="Normal 4 4 6" xfId="2479"/>
    <cellStyle name="Normal 4 5" xfId="2480"/>
    <cellStyle name="Normal 4 5 2" xfId="2481"/>
    <cellStyle name="Normal 4 5 2 2" xfId="2482"/>
    <cellStyle name="Normal 4 5 2 3" xfId="2483"/>
    <cellStyle name="Normal 4 5 2 4" xfId="2484"/>
    <cellStyle name="Normal 4 5 2 5" xfId="2485"/>
    <cellStyle name="Normal 4 5 3" xfId="2486"/>
    <cellStyle name="Normal 4 5 4" xfId="2487"/>
    <cellStyle name="Normal 4 5 5" xfId="2488"/>
    <cellStyle name="Normal 4 5 6" xfId="2489"/>
    <cellStyle name="Normal 4 6" xfId="2490"/>
    <cellStyle name="Normal 4 7" xfId="2491"/>
    <cellStyle name="Normal 4 8" xfId="2492"/>
    <cellStyle name="Normal 4 9" xfId="2493"/>
    <cellStyle name="Normal 40" xfId="2494"/>
    <cellStyle name="Normal 40 2" xfId="2495"/>
    <cellStyle name="Normal 41" xfId="2496"/>
    <cellStyle name="Normal 42" xfId="2497"/>
    <cellStyle name="Normal 43" xfId="2498"/>
    <cellStyle name="Normal 44" xfId="2499"/>
    <cellStyle name="Normal 45" xfId="2500"/>
    <cellStyle name="Normal 46" xfId="2501"/>
    <cellStyle name="Normal 47" xfId="2502"/>
    <cellStyle name="Normal 48" xfId="2503"/>
    <cellStyle name="Normal 49" xfId="2504"/>
    <cellStyle name="Normal 5" xfId="2505"/>
    <cellStyle name="Normal 5 2" xfId="2506"/>
    <cellStyle name="Normal 5 2 2" xfId="2507"/>
    <cellStyle name="Normal 5 3" xfId="2508"/>
    <cellStyle name="Normal 5 4" xfId="2509"/>
    <cellStyle name="Normal 5 5" xfId="2510"/>
    <cellStyle name="Normal 5 6" xfId="2511"/>
    <cellStyle name="Normal 50" xfId="2512"/>
    <cellStyle name="Normal 51" xfId="2513"/>
    <cellStyle name="Normal 52" xfId="2514"/>
    <cellStyle name="Normal 53" xfId="2515"/>
    <cellStyle name="Normal 54" xfId="2516"/>
    <cellStyle name="Normal 55" xfId="2517"/>
    <cellStyle name="Normal 56" xfId="2518"/>
    <cellStyle name="Normal 57" xfId="2519"/>
    <cellStyle name="Normal 58" xfId="2520"/>
    <cellStyle name="Normal 59" xfId="2521"/>
    <cellStyle name="Normal 6" xfId="2522"/>
    <cellStyle name="Normal 6 10" xfId="2523"/>
    <cellStyle name="Normal 6 2" xfId="2524"/>
    <cellStyle name="Normal 6 2 2" xfId="2525"/>
    <cellStyle name="Normal 6 2 2 2" xfId="2526"/>
    <cellStyle name="Normal 6 2 2 3" xfId="2527"/>
    <cellStyle name="Normal 6 2 2 4" xfId="2528"/>
    <cellStyle name="Normal 6 2 2 5" xfId="2529"/>
    <cellStyle name="Normal 6 2 3" xfId="2530"/>
    <cellStyle name="Normal 6 2 4" xfId="2531"/>
    <cellStyle name="Normal 6 2 5" xfId="2532"/>
    <cellStyle name="Normal 6 2 6" xfId="2533"/>
    <cellStyle name="Normal 6 3" xfId="2534"/>
    <cellStyle name="Normal 6 3 2" xfId="2535"/>
    <cellStyle name="Normal 6 3 2 2" xfId="2536"/>
    <cellStyle name="Normal 6 3 2 3" xfId="2537"/>
    <cellStyle name="Normal 6 3 2 4" xfId="2538"/>
    <cellStyle name="Normal 6 3 2 5" xfId="2539"/>
    <cellStyle name="Normal 6 3 3" xfId="2540"/>
    <cellStyle name="Normal 6 3 4" xfId="2541"/>
    <cellStyle name="Normal 6 3 5" xfId="2542"/>
    <cellStyle name="Normal 6 3 6" xfId="2543"/>
    <cellStyle name="Normal 6 4" xfId="2544"/>
    <cellStyle name="Normal 6 4 2" xfId="2545"/>
    <cellStyle name="Normal 6 4 2 2" xfId="2546"/>
    <cellStyle name="Normal 6 4 2 3" xfId="2547"/>
    <cellStyle name="Normal 6 4 2 4" xfId="2548"/>
    <cellStyle name="Normal 6 4 2 5" xfId="2549"/>
    <cellStyle name="Normal 6 4 3" xfId="2550"/>
    <cellStyle name="Normal 6 4 4" xfId="2551"/>
    <cellStyle name="Normal 6 4 5" xfId="2552"/>
    <cellStyle name="Normal 6 4 6" xfId="2553"/>
    <cellStyle name="Normal 6 5" xfId="2554"/>
    <cellStyle name="Normal 6 5 2" xfId="2555"/>
    <cellStyle name="Normal 6 5 2 2" xfId="2556"/>
    <cellStyle name="Normal 6 5 2 3" xfId="2557"/>
    <cellStyle name="Normal 6 5 2 4" xfId="2558"/>
    <cellStyle name="Normal 6 5 2 5" xfId="2559"/>
    <cellStyle name="Normal 6 5 3" xfId="2560"/>
    <cellStyle name="Normal 6 5 4" xfId="2561"/>
    <cellStyle name="Normal 6 5 5" xfId="2562"/>
    <cellStyle name="Normal 6 5 6" xfId="2563"/>
    <cellStyle name="Normal 6 6" xfId="2564"/>
    <cellStyle name="Normal 6 6 2" xfId="2565"/>
    <cellStyle name="Normal 6 6 3" xfId="2566"/>
    <cellStyle name="Normal 6 6 4" xfId="2567"/>
    <cellStyle name="Normal 6 6 5" xfId="2568"/>
    <cellStyle name="Normal 6 7" xfId="2569"/>
    <cellStyle name="Normal 6 8" xfId="2570"/>
    <cellStyle name="Normal 6 9" xfId="2571"/>
    <cellStyle name="Normal 60" xfId="2572"/>
    <cellStyle name="Normal 61" xfId="2573"/>
    <cellStyle name="Normal 62" xfId="2574"/>
    <cellStyle name="Normal 63" xfId="2575"/>
    <cellStyle name="Normal 64" xfId="2576"/>
    <cellStyle name="Normal 65" xfId="2577"/>
    <cellStyle name="Normal 66" xfId="2578"/>
    <cellStyle name="Normal 67" xfId="2579"/>
    <cellStyle name="Normal 68" xfId="2580"/>
    <cellStyle name="Normal 69" xfId="2581"/>
    <cellStyle name="Normal 7" xfId="2582"/>
    <cellStyle name="Normal 7 2" xfId="2583"/>
    <cellStyle name="Normal 7 3" xfId="2584"/>
    <cellStyle name="Normal 7 4" xfId="2585"/>
    <cellStyle name="Normal 7 5" xfId="2586"/>
    <cellStyle name="Normal 70" xfId="2587"/>
    <cellStyle name="Normal 71" xfId="2588"/>
    <cellStyle name="Normal 72" xfId="2589"/>
    <cellStyle name="Normal 73" xfId="2590"/>
    <cellStyle name="Normal 8" xfId="2591"/>
    <cellStyle name="Normal 8 2" xfId="2592"/>
    <cellStyle name="Normal 8 2 2" xfId="2593"/>
    <cellStyle name="Normal 8 2 3" xfId="2594"/>
    <cellStyle name="Normal 8 2 4" xfId="2595"/>
    <cellStyle name="Normal 8 2 5" xfId="2596"/>
    <cellStyle name="Normal 8 3" xfId="2597"/>
    <cellStyle name="Normal 8 4" xfId="2598"/>
    <cellStyle name="Normal 8 5" xfId="2599"/>
    <cellStyle name="Normal 8 6" xfId="2600"/>
    <cellStyle name="Normal 9" xfId="2601"/>
    <cellStyle name="Normal 9 2" xfId="2602"/>
    <cellStyle name="Normal 9 2 2" xfId="2603"/>
    <cellStyle name="Normal 9 2 3" xfId="2604"/>
    <cellStyle name="Normal 9 2 4" xfId="2605"/>
    <cellStyle name="Normal 9 2 5" xfId="2606"/>
    <cellStyle name="Normal 9 3" xfId="2607"/>
    <cellStyle name="Normal 9 4" xfId="2608"/>
    <cellStyle name="Normal 9 5" xfId="2609"/>
    <cellStyle name="Normal 9 6" xfId="2610"/>
    <cellStyle name="Notas" xfId="2611"/>
    <cellStyle name="Notas 10" xfId="2612"/>
    <cellStyle name="Notas 10 2" xfId="2613"/>
    <cellStyle name="Notas 10 2 2" xfId="2614"/>
    <cellStyle name="Notas 10 2 3" xfId="2615"/>
    <cellStyle name="Notas 10 2 4" xfId="2616"/>
    <cellStyle name="Notas 10 2 5" xfId="2617"/>
    <cellStyle name="Notas 10 3" xfId="2618"/>
    <cellStyle name="Notas 10 4" xfId="2619"/>
    <cellStyle name="Notas 10 5" xfId="2620"/>
    <cellStyle name="Notas 10 6" xfId="2621"/>
    <cellStyle name="Notas 11" xfId="2622"/>
    <cellStyle name="Notas 11 2" xfId="2623"/>
    <cellStyle name="Notas 11 2 2" xfId="2624"/>
    <cellStyle name="Notas 11 2 3" xfId="2625"/>
    <cellStyle name="Notas 11 2 4" xfId="2626"/>
    <cellStyle name="Notas 11 2 5" xfId="2627"/>
    <cellStyle name="Notas 11 3" xfId="2628"/>
    <cellStyle name="Notas 11 4" xfId="2629"/>
    <cellStyle name="Notas 11 5" xfId="2630"/>
    <cellStyle name="Notas 11 6" xfId="2631"/>
    <cellStyle name="Notas 12" xfId="2632"/>
    <cellStyle name="Notas 12 2" xfId="2633"/>
    <cellStyle name="Notas 12 2 2" xfId="2634"/>
    <cellStyle name="Notas 12 2 3" xfId="2635"/>
    <cellStyle name="Notas 12 2 4" xfId="2636"/>
    <cellStyle name="Notas 12 2 5" xfId="2637"/>
    <cellStyle name="Notas 12 3" xfId="2638"/>
    <cellStyle name="Notas 12 4" xfId="2639"/>
    <cellStyle name="Notas 12 5" xfId="2640"/>
    <cellStyle name="Notas 12 6" xfId="2641"/>
    <cellStyle name="Notas 13" xfId="2642"/>
    <cellStyle name="Notas 13 2" xfId="2643"/>
    <cellStyle name="Notas 13 2 2" xfId="2644"/>
    <cellStyle name="Notas 13 2 3" xfId="2645"/>
    <cellStyle name="Notas 13 2 4" xfId="2646"/>
    <cellStyle name="Notas 13 2 5" xfId="2647"/>
    <cellStyle name="Notas 13 3" xfId="2648"/>
    <cellStyle name="Notas 13 4" xfId="2649"/>
    <cellStyle name="Notas 13 5" xfId="2650"/>
    <cellStyle name="Notas 13 6" xfId="2651"/>
    <cellStyle name="Notas 14" xfId="2652"/>
    <cellStyle name="Notas 14 2" xfId="2653"/>
    <cellStyle name="Notas 14 2 2" xfId="2654"/>
    <cellStyle name="Notas 14 2 3" xfId="2655"/>
    <cellStyle name="Notas 14 2 4" xfId="2656"/>
    <cellStyle name="Notas 14 2 5" xfId="2657"/>
    <cellStyle name="Notas 14 3" xfId="2658"/>
    <cellStyle name="Notas 14 4" xfId="2659"/>
    <cellStyle name="Notas 14 5" xfId="2660"/>
    <cellStyle name="Notas 14 6" xfId="2661"/>
    <cellStyle name="Notas 15" xfId="2662"/>
    <cellStyle name="Notas 15 2" xfId="2663"/>
    <cellStyle name="Notas 15 3" xfId="2664"/>
    <cellStyle name="Notas 15 4" xfId="2665"/>
    <cellStyle name="Notas 15 5" xfId="2666"/>
    <cellStyle name="Notas 16" xfId="2667"/>
    <cellStyle name="Notas 16 2" xfId="2668"/>
    <cellStyle name="Notas 16 3" xfId="2669"/>
    <cellStyle name="Notas 16 4" xfId="2670"/>
    <cellStyle name="Notas 16 5" xfId="2671"/>
    <cellStyle name="Notas 17" xfId="2672"/>
    <cellStyle name="Notas 17 2" xfId="2673"/>
    <cellStyle name="Notas 17 3" xfId="2674"/>
    <cellStyle name="Notas 17 4" xfId="2675"/>
    <cellStyle name="Notas 17 5" xfId="2676"/>
    <cellStyle name="Notas 18" xfId="2677"/>
    <cellStyle name="Notas 18 2" xfId="2678"/>
    <cellStyle name="Notas 18 3" xfId="2679"/>
    <cellStyle name="Notas 18 4" xfId="2680"/>
    <cellStyle name="Notas 18 5" xfId="2681"/>
    <cellStyle name="Notas 19" xfId="2682"/>
    <cellStyle name="Notas 19 2" xfId="2683"/>
    <cellStyle name="Notas 19 3" xfId="2684"/>
    <cellStyle name="Notas 19 4" xfId="2685"/>
    <cellStyle name="Notas 19 5" xfId="2686"/>
    <cellStyle name="Notas 2" xfId="2687"/>
    <cellStyle name="Notas 2 10" xfId="2688"/>
    <cellStyle name="Notas 2 2" xfId="2689"/>
    <cellStyle name="Notas 2 2 2" xfId="2690"/>
    <cellStyle name="Notas 2 2 2 2" xfId="2691"/>
    <cellStyle name="Notas 2 2 2 3" xfId="2692"/>
    <cellStyle name="Notas 2 2 2 4" xfId="2693"/>
    <cellStyle name="Notas 2 2 2 5" xfId="2694"/>
    <cellStyle name="Notas 2 2 3" xfId="2695"/>
    <cellStyle name="Notas 2 2 4" xfId="2696"/>
    <cellStyle name="Notas 2 2 5" xfId="2697"/>
    <cellStyle name="Notas 2 2 6" xfId="2698"/>
    <cellStyle name="Notas 2 3" xfId="2699"/>
    <cellStyle name="Notas 2 3 2" xfId="2700"/>
    <cellStyle name="Notas 2 3 2 2" xfId="2701"/>
    <cellStyle name="Notas 2 3 2 3" xfId="2702"/>
    <cellStyle name="Notas 2 3 2 4" xfId="2703"/>
    <cellStyle name="Notas 2 3 2 5" xfId="2704"/>
    <cellStyle name="Notas 2 3 3" xfId="2705"/>
    <cellStyle name="Notas 2 3 4" xfId="2706"/>
    <cellStyle name="Notas 2 3 5" xfId="2707"/>
    <cellStyle name="Notas 2 3 6" xfId="2708"/>
    <cellStyle name="Notas 2 4" xfId="2709"/>
    <cellStyle name="Notas 2 4 2" xfId="2710"/>
    <cellStyle name="Notas 2 4 2 2" xfId="2711"/>
    <cellStyle name="Notas 2 4 2 3" xfId="2712"/>
    <cellStyle name="Notas 2 4 2 4" xfId="2713"/>
    <cellStyle name="Notas 2 4 2 5" xfId="2714"/>
    <cellStyle name="Notas 2 4 3" xfId="2715"/>
    <cellStyle name="Notas 2 4 4" xfId="2716"/>
    <cellStyle name="Notas 2 4 5" xfId="2717"/>
    <cellStyle name="Notas 2 4 6" xfId="2718"/>
    <cellStyle name="Notas 2 5" xfId="2719"/>
    <cellStyle name="Notas 2 5 2" xfId="2720"/>
    <cellStyle name="Notas 2 5 2 2" xfId="2721"/>
    <cellStyle name="Notas 2 5 2 3" xfId="2722"/>
    <cellStyle name="Notas 2 5 2 4" xfId="2723"/>
    <cellStyle name="Notas 2 5 2 5" xfId="2724"/>
    <cellStyle name="Notas 2 5 3" xfId="2725"/>
    <cellStyle name="Notas 2 5 4" xfId="2726"/>
    <cellStyle name="Notas 2 5 5" xfId="2727"/>
    <cellStyle name="Notas 2 5 6" xfId="2728"/>
    <cellStyle name="Notas 2 6" xfId="2729"/>
    <cellStyle name="Notas 2 6 2" xfId="2730"/>
    <cellStyle name="Notas 2 6 3" xfId="2731"/>
    <cellStyle name="Notas 2 6 4" xfId="2732"/>
    <cellStyle name="Notas 2 6 5" xfId="2733"/>
    <cellStyle name="Notas 2 7" xfId="2734"/>
    <cellStyle name="Notas 2 8" xfId="2735"/>
    <cellStyle name="Notas 2 9" xfId="2736"/>
    <cellStyle name="Notas 20" xfId="2737"/>
    <cellStyle name="Notas 20 2" xfId="2738"/>
    <cellStyle name="Notas 20 3" xfId="2739"/>
    <cellStyle name="Notas 20 4" xfId="2740"/>
    <cellStyle name="Notas 20 5" xfId="2741"/>
    <cellStyle name="Notas 21" xfId="2742"/>
    <cellStyle name="Notas 21 2" xfId="2743"/>
    <cellStyle name="Notas 21 3" xfId="2744"/>
    <cellStyle name="Notas 21 4" xfId="2745"/>
    <cellStyle name="Notas 21 5" xfId="2746"/>
    <cellStyle name="Notas 22" xfId="2747"/>
    <cellStyle name="Notas 22 2" xfId="2748"/>
    <cellStyle name="Notas 22 3" xfId="2749"/>
    <cellStyle name="Notas 22 4" xfId="2750"/>
    <cellStyle name="Notas 22 5" xfId="2751"/>
    <cellStyle name="Notas 23" xfId="2752"/>
    <cellStyle name="Notas 24" xfId="2753"/>
    <cellStyle name="Notas 25" xfId="2754"/>
    <cellStyle name="Notas 26" xfId="2755"/>
    <cellStyle name="Notas 27" xfId="2756"/>
    <cellStyle name="Notas 28" xfId="2757"/>
    <cellStyle name="Notas 29" xfId="2758"/>
    <cellStyle name="Notas 3" xfId="2759"/>
    <cellStyle name="Notas 3 10" xfId="2760"/>
    <cellStyle name="Notas 3 2" xfId="2761"/>
    <cellStyle name="Notas 3 2 2" xfId="2762"/>
    <cellStyle name="Notas 3 2 2 2" xfId="2763"/>
    <cellStyle name="Notas 3 2 2 3" xfId="2764"/>
    <cellStyle name="Notas 3 2 2 4" xfId="2765"/>
    <cellStyle name="Notas 3 2 2 5" xfId="2766"/>
    <cellStyle name="Notas 3 2 3" xfId="2767"/>
    <cellStyle name="Notas 3 2 4" xfId="2768"/>
    <cellStyle name="Notas 3 2 5" xfId="2769"/>
    <cellStyle name="Notas 3 2 6" xfId="2770"/>
    <cellStyle name="Notas 3 3" xfId="2771"/>
    <cellStyle name="Notas 3 3 2" xfId="2772"/>
    <cellStyle name="Notas 3 3 2 2" xfId="2773"/>
    <cellStyle name="Notas 3 3 2 3" xfId="2774"/>
    <cellStyle name="Notas 3 3 2 4" xfId="2775"/>
    <cellStyle name="Notas 3 3 2 5" xfId="2776"/>
    <cellStyle name="Notas 3 3 3" xfId="2777"/>
    <cellStyle name="Notas 3 3 4" xfId="2778"/>
    <cellStyle name="Notas 3 3 5" xfId="2779"/>
    <cellStyle name="Notas 3 3 6" xfId="2780"/>
    <cellStyle name="Notas 3 4" xfId="2781"/>
    <cellStyle name="Notas 3 4 2" xfId="2782"/>
    <cellStyle name="Notas 3 4 2 2" xfId="2783"/>
    <cellStyle name="Notas 3 4 2 3" xfId="2784"/>
    <cellStyle name="Notas 3 4 2 4" xfId="2785"/>
    <cellStyle name="Notas 3 4 2 5" xfId="2786"/>
    <cellStyle name="Notas 3 4 3" xfId="2787"/>
    <cellStyle name="Notas 3 4 4" xfId="2788"/>
    <cellStyle name="Notas 3 4 5" xfId="2789"/>
    <cellStyle name="Notas 3 4 6" xfId="2790"/>
    <cellStyle name="Notas 3 5" xfId="2791"/>
    <cellStyle name="Notas 3 5 2" xfId="2792"/>
    <cellStyle name="Notas 3 5 2 2" xfId="2793"/>
    <cellStyle name="Notas 3 5 2 3" xfId="2794"/>
    <cellStyle name="Notas 3 5 2 4" xfId="2795"/>
    <cellStyle name="Notas 3 5 2 5" xfId="2796"/>
    <cellStyle name="Notas 3 5 3" xfId="2797"/>
    <cellStyle name="Notas 3 5 4" xfId="2798"/>
    <cellStyle name="Notas 3 5 5" xfId="2799"/>
    <cellStyle name="Notas 3 5 6" xfId="2800"/>
    <cellStyle name="Notas 3 6" xfId="2801"/>
    <cellStyle name="Notas 3 6 2" xfId="2802"/>
    <cellStyle name="Notas 3 6 3" xfId="2803"/>
    <cellStyle name="Notas 3 6 4" xfId="2804"/>
    <cellStyle name="Notas 3 6 5" xfId="2805"/>
    <cellStyle name="Notas 3 7" xfId="2806"/>
    <cellStyle name="Notas 3 8" xfId="2807"/>
    <cellStyle name="Notas 3 9" xfId="2808"/>
    <cellStyle name="Notas 30" xfId="2809"/>
    <cellStyle name="Notas 31" xfId="2810"/>
    <cellStyle name="Notas 32" xfId="2811"/>
    <cellStyle name="Notas 33" xfId="2812"/>
    <cellStyle name="Notas 34" xfId="2813"/>
    <cellStyle name="Notas 35" xfId="2814"/>
    <cellStyle name="Notas 36" xfId="2815"/>
    <cellStyle name="Notas 37" xfId="2816"/>
    <cellStyle name="Notas 4" xfId="2817"/>
    <cellStyle name="Notas 4 10" xfId="2818"/>
    <cellStyle name="Notas 4 2" xfId="2819"/>
    <cellStyle name="Notas 4 2 2" xfId="2820"/>
    <cellStyle name="Notas 4 2 2 2" xfId="2821"/>
    <cellStyle name="Notas 4 2 2 3" xfId="2822"/>
    <cellStyle name="Notas 4 2 2 4" xfId="2823"/>
    <cellStyle name="Notas 4 2 2 5" xfId="2824"/>
    <cellStyle name="Notas 4 2 3" xfId="2825"/>
    <cellStyle name="Notas 4 2 4" xfId="2826"/>
    <cellStyle name="Notas 4 2 5" xfId="2827"/>
    <cellStyle name="Notas 4 2 6" xfId="2828"/>
    <cellStyle name="Notas 4 3" xfId="2829"/>
    <cellStyle name="Notas 4 3 2" xfId="2830"/>
    <cellStyle name="Notas 4 3 2 2" xfId="2831"/>
    <cellStyle name="Notas 4 3 2 3" xfId="2832"/>
    <cellStyle name="Notas 4 3 2 4" xfId="2833"/>
    <cellStyle name="Notas 4 3 2 5" xfId="2834"/>
    <cellStyle name="Notas 4 3 3" xfId="2835"/>
    <cellStyle name="Notas 4 3 4" xfId="2836"/>
    <cellStyle name="Notas 4 3 5" xfId="2837"/>
    <cellStyle name="Notas 4 3 6" xfId="2838"/>
    <cellStyle name="Notas 4 4" xfId="2839"/>
    <cellStyle name="Notas 4 4 2" xfId="2840"/>
    <cellStyle name="Notas 4 4 2 2" xfId="2841"/>
    <cellStyle name="Notas 4 4 2 3" xfId="2842"/>
    <cellStyle name="Notas 4 4 2 4" xfId="2843"/>
    <cellStyle name="Notas 4 4 2 5" xfId="2844"/>
    <cellStyle name="Notas 4 4 3" xfId="2845"/>
    <cellStyle name="Notas 4 4 4" xfId="2846"/>
    <cellStyle name="Notas 4 4 5" xfId="2847"/>
    <cellStyle name="Notas 4 4 6" xfId="2848"/>
    <cellStyle name="Notas 4 5" xfId="2849"/>
    <cellStyle name="Notas 4 5 2" xfId="2850"/>
    <cellStyle name="Notas 4 5 2 2" xfId="2851"/>
    <cellStyle name="Notas 4 5 2 3" xfId="2852"/>
    <cellStyle name="Notas 4 5 2 4" xfId="2853"/>
    <cellStyle name="Notas 4 5 2 5" xfId="2854"/>
    <cellStyle name="Notas 4 5 3" xfId="2855"/>
    <cellStyle name="Notas 4 5 4" xfId="2856"/>
    <cellStyle name="Notas 4 5 5" xfId="2857"/>
    <cellStyle name="Notas 4 5 6" xfId="2858"/>
    <cellStyle name="Notas 4 6" xfId="2859"/>
    <cellStyle name="Notas 4 6 2" xfId="2860"/>
    <cellStyle name="Notas 4 6 3" xfId="2861"/>
    <cellStyle name="Notas 4 6 4" xfId="2862"/>
    <cellStyle name="Notas 4 6 5" xfId="2863"/>
    <cellStyle name="Notas 4 7" xfId="2864"/>
    <cellStyle name="Notas 4 8" xfId="2865"/>
    <cellStyle name="Notas 4 9" xfId="2866"/>
    <cellStyle name="Notas 5" xfId="2867"/>
    <cellStyle name="Notas 5 10" xfId="2868"/>
    <cellStyle name="Notas 5 2" xfId="2869"/>
    <cellStyle name="Notas 5 2 2" xfId="2870"/>
    <cellStyle name="Notas 5 2 2 2" xfId="2871"/>
    <cellStyle name="Notas 5 2 2 3" xfId="2872"/>
    <cellStyle name="Notas 5 2 2 4" xfId="2873"/>
    <cellStyle name="Notas 5 2 2 5" xfId="2874"/>
    <cellStyle name="Notas 5 2 3" xfId="2875"/>
    <cellStyle name="Notas 5 2 4" xfId="2876"/>
    <cellStyle name="Notas 5 2 5" xfId="2877"/>
    <cellStyle name="Notas 5 2 6" xfId="2878"/>
    <cellStyle name="Notas 5 3" xfId="2879"/>
    <cellStyle name="Notas 5 3 2" xfId="2880"/>
    <cellStyle name="Notas 5 3 2 2" xfId="2881"/>
    <cellStyle name="Notas 5 3 2 3" xfId="2882"/>
    <cellStyle name="Notas 5 3 2 4" xfId="2883"/>
    <cellStyle name="Notas 5 3 2 5" xfId="2884"/>
    <cellStyle name="Notas 5 3 3" xfId="2885"/>
    <cellStyle name="Notas 5 3 4" xfId="2886"/>
    <cellStyle name="Notas 5 3 5" xfId="2887"/>
    <cellStyle name="Notas 5 3 6" xfId="2888"/>
    <cellStyle name="Notas 5 4" xfId="2889"/>
    <cellStyle name="Notas 5 4 2" xfId="2890"/>
    <cellStyle name="Notas 5 4 2 2" xfId="2891"/>
    <cellStyle name="Notas 5 4 2 3" xfId="2892"/>
    <cellStyle name="Notas 5 4 2 4" xfId="2893"/>
    <cellStyle name="Notas 5 4 2 5" xfId="2894"/>
    <cellStyle name="Notas 5 4 3" xfId="2895"/>
    <cellStyle name="Notas 5 4 4" xfId="2896"/>
    <cellStyle name="Notas 5 4 5" xfId="2897"/>
    <cellStyle name="Notas 5 4 6" xfId="2898"/>
    <cellStyle name="Notas 5 5" xfId="2899"/>
    <cellStyle name="Notas 5 5 2" xfId="2900"/>
    <cellStyle name="Notas 5 5 2 2" xfId="2901"/>
    <cellStyle name="Notas 5 5 2 3" xfId="2902"/>
    <cellStyle name="Notas 5 5 2 4" xfId="2903"/>
    <cellStyle name="Notas 5 5 2 5" xfId="2904"/>
    <cellStyle name="Notas 5 5 3" xfId="2905"/>
    <cellStyle name="Notas 5 5 4" xfId="2906"/>
    <cellStyle name="Notas 5 5 5" xfId="2907"/>
    <cellStyle name="Notas 5 5 6" xfId="2908"/>
    <cellStyle name="Notas 5 6" xfId="2909"/>
    <cellStyle name="Notas 5 6 2" xfId="2910"/>
    <cellStyle name="Notas 5 6 3" xfId="2911"/>
    <cellStyle name="Notas 5 6 4" xfId="2912"/>
    <cellStyle name="Notas 5 6 5" xfId="2913"/>
    <cellStyle name="Notas 5 7" xfId="2914"/>
    <cellStyle name="Notas 5 8" xfId="2915"/>
    <cellStyle name="Notas 5 9" xfId="2916"/>
    <cellStyle name="Notas 6" xfId="2917"/>
    <cellStyle name="Notas 6 10" xfId="2918"/>
    <cellStyle name="Notas 6 2" xfId="2919"/>
    <cellStyle name="Notas 6 2 2" xfId="2920"/>
    <cellStyle name="Notas 6 2 2 2" xfId="2921"/>
    <cellStyle name="Notas 6 2 2 3" xfId="2922"/>
    <cellStyle name="Notas 6 2 2 4" xfId="2923"/>
    <cellStyle name="Notas 6 2 2 5" xfId="2924"/>
    <cellStyle name="Notas 6 2 3" xfId="2925"/>
    <cellStyle name="Notas 6 2 4" xfId="2926"/>
    <cellStyle name="Notas 6 2 5" xfId="2927"/>
    <cellStyle name="Notas 6 2 6" xfId="2928"/>
    <cellStyle name="Notas 6 3" xfId="2929"/>
    <cellStyle name="Notas 6 3 2" xfId="2930"/>
    <cellStyle name="Notas 6 3 2 2" xfId="2931"/>
    <cellStyle name="Notas 6 3 2 3" xfId="2932"/>
    <cellStyle name="Notas 6 3 2 4" xfId="2933"/>
    <cellStyle name="Notas 6 3 2 5" xfId="2934"/>
    <cellStyle name="Notas 6 3 3" xfId="2935"/>
    <cellStyle name="Notas 6 3 4" xfId="2936"/>
    <cellStyle name="Notas 6 3 5" xfId="2937"/>
    <cellStyle name="Notas 6 3 6" xfId="2938"/>
    <cellStyle name="Notas 6 4" xfId="2939"/>
    <cellStyle name="Notas 6 4 2" xfId="2940"/>
    <cellStyle name="Notas 6 4 2 2" xfId="2941"/>
    <cellStyle name="Notas 6 4 2 3" xfId="2942"/>
    <cellStyle name="Notas 6 4 2 4" xfId="2943"/>
    <cellStyle name="Notas 6 4 2 5" xfId="2944"/>
    <cellStyle name="Notas 6 4 3" xfId="2945"/>
    <cellStyle name="Notas 6 4 4" xfId="2946"/>
    <cellStyle name="Notas 6 4 5" xfId="2947"/>
    <cellStyle name="Notas 6 4 6" xfId="2948"/>
    <cellStyle name="Notas 6 5" xfId="2949"/>
    <cellStyle name="Notas 6 5 2" xfId="2950"/>
    <cellStyle name="Notas 6 5 2 2" xfId="2951"/>
    <cellStyle name="Notas 6 5 2 3" xfId="2952"/>
    <cellStyle name="Notas 6 5 2 4" xfId="2953"/>
    <cellStyle name="Notas 6 5 2 5" xfId="2954"/>
    <cellStyle name="Notas 6 5 3" xfId="2955"/>
    <cellStyle name="Notas 6 5 4" xfId="2956"/>
    <cellStyle name="Notas 6 5 5" xfId="2957"/>
    <cellStyle name="Notas 6 5 6" xfId="2958"/>
    <cellStyle name="Notas 6 6" xfId="2959"/>
    <cellStyle name="Notas 6 6 2" xfId="2960"/>
    <cellStyle name="Notas 6 6 3" xfId="2961"/>
    <cellStyle name="Notas 6 6 4" xfId="2962"/>
    <cellStyle name="Notas 6 6 5" xfId="2963"/>
    <cellStyle name="Notas 6 7" xfId="2964"/>
    <cellStyle name="Notas 6 8" xfId="2965"/>
    <cellStyle name="Notas 6 9" xfId="2966"/>
    <cellStyle name="Notas 7" xfId="2967"/>
    <cellStyle name="Notas 7 10" xfId="2968"/>
    <cellStyle name="Notas 7 2" xfId="2969"/>
    <cellStyle name="Notas 7 2 2" xfId="2970"/>
    <cellStyle name="Notas 7 2 2 2" xfId="2971"/>
    <cellStyle name="Notas 7 2 2 3" xfId="2972"/>
    <cellStyle name="Notas 7 2 2 4" xfId="2973"/>
    <cellStyle name="Notas 7 2 2 5" xfId="2974"/>
    <cellStyle name="Notas 7 2 3" xfId="2975"/>
    <cellStyle name="Notas 7 2 4" xfId="2976"/>
    <cellStyle name="Notas 7 2 5" xfId="2977"/>
    <cellStyle name="Notas 7 2 6" xfId="2978"/>
    <cellStyle name="Notas 7 3" xfId="2979"/>
    <cellStyle name="Notas 7 3 2" xfId="2980"/>
    <cellStyle name="Notas 7 3 2 2" xfId="2981"/>
    <cellStyle name="Notas 7 3 2 3" xfId="2982"/>
    <cellStyle name="Notas 7 3 2 4" xfId="2983"/>
    <cellStyle name="Notas 7 3 2 5" xfId="2984"/>
    <cellStyle name="Notas 7 3 3" xfId="2985"/>
    <cellStyle name="Notas 7 3 4" xfId="2986"/>
    <cellStyle name="Notas 7 3 5" xfId="2987"/>
    <cellStyle name="Notas 7 3 6" xfId="2988"/>
    <cellStyle name="Notas 7 4" xfId="2989"/>
    <cellStyle name="Notas 7 4 2" xfId="2990"/>
    <cellStyle name="Notas 7 4 2 2" xfId="2991"/>
    <cellStyle name="Notas 7 4 2 3" xfId="2992"/>
    <cellStyle name="Notas 7 4 2 4" xfId="2993"/>
    <cellStyle name="Notas 7 4 2 5" xfId="2994"/>
    <cellStyle name="Notas 7 4 3" xfId="2995"/>
    <cellStyle name="Notas 7 4 4" xfId="2996"/>
    <cellStyle name="Notas 7 4 5" xfId="2997"/>
    <cellStyle name="Notas 7 4 6" xfId="2998"/>
    <cellStyle name="Notas 7 5" xfId="2999"/>
    <cellStyle name="Notas 7 5 2" xfId="3000"/>
    <cellStyle name="Notas 7 5 2 2" xfId="3001"/>
    <cellStyle name="Notas 7 5 2 3" xfId="3002"/>
    <cellStyle name="Notas 7 5 2 4" xfId="3003"/>
    <cellStyle name="Notas 7 5 2 5" xfId="3004"/>
    <cellStyle name="Notas 7 5 3" xfId="3005"/>
    <cellStyle name="Notas 7 5 4" xfId="3006"/>
    <cellStyle name="Notas 7 5 5" xfId="3007"/>
    <cellStyle name="Notas 7 5 6" xfId="3008"/>
    <cellStyle name="Notas 7 6" xfId="3009"/>
    <cellStyle name="Notas 7 6 2" xfId="3010"/>
    <cellStyle name="Notas 7 6 3" xfId="3011"/>
    <cellStyle name="Notas 7 6 4" xfId="3012"/>
    <cellStyle name="Notas 7 6 5" xfId="3013"/>
    <cellStyle name="Notas 7 7" xfId="3014"/>
    <cellStyle name="Notas 7 8" xfId="3015"/>
    <cellStyle name="Notas 7 9" xfId="3016"/>
    <cellStyle name="Notas 8" xfId="3017"/>
    <cellStyle name="Notas 8 2" xfId="3018"/>
    <cellStyle name="Notas 8 2 2" xfId="3019"/>
    <cellStyle name="Notas 8 2 3" xfId="3020"/>
    <cellStyle name="Notas 8 2 4" xfId="3021"/>
    <cellStyle name="Notas 8 2 5" xfId="3022"/>
    <cellStyle name="Notas 8 3" xfId="3023"/>
    <cellStyle name="Notas 8 4" xfId="3024"/>
    <cellStyle name="Notas 8 5" xfId="3025"/>
    <cellStyle name="Notas 8 6" xfId="3026"/>
    <cellStyle name="Notas 9" xfId="3027"/>
    <cellStyle name="Notas 9 2" xfId="3028"/>
    <cellStyle name="Notas 9 2 2" xfId="3029"/>
    <cellStyle name="Notas 9 2 3" xfId="3030"/>
    <cellStyle name="Notas 9 2 4" xfId="3031"/>
    <cellStyle name="Notas 9 2 5" xfId="3032"/>
    <cellStyle name="Notas 9 3" xfId="3033"/>
    <cellStyle name="Notas 9 4" xfId="3034"/>
    <cellStyle name="Notas 9 5" xfId="3035"/>
    <cellStyle name="Notas 9 6" xfId="3036"/>
    <cellStyle name="Percent" xfId="3037"/>
    <cellStyle name="Porcentaje 2" xfId="3038"/>
    <cellStyle name="Porcentaje 3" xfId="3039"/>
    <cellStyle name="Porcentaje 4" xfId="3040"/>
    <cellStyle name="Porcentaje 5" xfId="3041"/>
    <cellStyle name="Porcentaje 5 2" xfId="3042"/>
    <cellStyle name="Porcentual 2" xfId="3043"/>
    <cellStyle name="Porcentual 2 2" xfId="3044"/>
    <cellStyle name="Porcentual 2 3" xfId="3045"/>
    <cellStyle name="Porcentual 2 3 2" xfId="3046"/>
    <cellStyle name="Porcentual 3" xfId="3047"/>
    <cellStyle name="Porcentual 4" xfId="3048"/>
    <cellStyle name="Salida" xfId="3049"/>
    <cellStyle name="Salida 2" xfId="3050"/>
    <cellStyle name="Salida 3" xfId="3051"/>
    <cellStyle name="Salida 4" xfId="3052"/>
    <cellStyle name="Salida 5" xfId="3053"/>
    <cellStyle name="Salida 6" xfId="3054"/>
    <cellStyle name="TableStyleLight1" xfId="3055"/>
    <cellStyle name="Texto de advertencia" xfId="3056"/>
    <cellStyle name="Texto de advertencia 2" xfId="3057"/>
    <cellStyle name="Texto de advertencia 3" xfId="3058"/>
    <cellStyle name="Texto de advertencia 4" xfId="3059"/>
    <cellStyle name="Texto de advertencia 5" xfId="3060"/>
    <cellStyle name="Texto de advertencia 6" xfId="3061"/>
    <cellStyle name="Texto explicativo" xfId="3062"/>
    <cellStyle name="Texto explicativo 2" xfId="3063"/>
    <cellStyle name="Texto explicativo 3" xfId="3064"/>
    <cellStyle name="Texto explicativo 4" xfId="3065"/>
    <cellStyle name="Texto explicativo 5" xfId="3066"/>
    <cellStyle name="Texto explicativo 6" xfId="3067"/>
    <cellStyle name="Título" xfId="3068"/>
    <cellStyle name="Título 1 2" xfId="3069"/>
    <cellStyle name="Título 1 3" xfId="3070"/>
    <cellStyle name="Título 1 4" xfId="3071"/>
    <cellStyle name="Título 1 5" xfId="3072"/>
    <cellStyle name="Título 1 6" xfId="3073"/>
    <cellStyle name="Título 2" xfId="3074"/>
    <cellStyle name="Título 2 2" xfId="3075"/>
    <cellStyle name="Título 2 3" xfId="3076"/>
    <cellStyle name="Título 2 4" xfId="3077"/>
    <cellStyle name="Título 2 5" xfId="3078"/>
    <cellStyle name="Título 2 6" xfId="3079"/>
    <cellStyle name="Título 3" xfId="3080"/>
    <cellStyle name="Título 3 2" xfId="3081"/>
    <cellStyle name="Título 3 3" xfId="3082"/>
    <cellStyle name="Título 3 4" xfId="3083"/>
    <cellStyle name="Título 3 5" xfId="3084"/>
    <cellStyle name="Título 3 6" xfId="3085"/>
    <cellStyle name="Título 4" xfId="3086"/>
    <cellStyle name="Título 5" xfId="3087"/>
    <cellStyle name="Título 6" xfId="3088"/>
    <cellStyle name="Título 7" xfId="3089"/>
    <cellStyle name="Título 8" xfId="3090"/>
    <cellStyle name="Total" xfId="3091"/>
    <cellStyle name="Total 2" xfId="3092"/>
    <cellStyle name="Total 3" xfId="3093"/>
    <cellStyle name="Total 4" xfId="3094"/>
    <cellStyle name="Total 5" xfId="3095"/>
    <cellStyle name="Total 6" xfId="3096"/>
  </cellStyles>
  <dxfs count="43">
    <dxf>
      <fill>
        <patternFill>
          <bgColor rgb="FF4FEA2A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4FEA2A"/>
        </patternFill>
      </fill>
    </dxf>
    <dxf>
      <fill>
        <patternFill>
          <bgColor rgb="FF4FEA2A"/>
        </patternFill>
      </fill>
    </dxf>
    <dxf>
      <font>
        <color auto="1"/>
      </font>
      <fill>
        <patternFill>
          <bgColor rgb="FF4FEA2A"/>
        </patternFill>
      </fill>
    </dxf>
    <dxf>
      <fill>
        <patternFill>
          <bgColor rgb="FF4FEA2A"/>
        </patternFill>
      </fill>
    </dxf>
    <dxf>
      <fill>
        <patternFill>
          <bgColor rgb="FF4FEA2A"/>
        </patternFill>
      </fill>
    </dxf>
    <dxf>
      <fill>
        <patternFill>
          <bgColor rgb="FF4FEA2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4FEA2A"/>
        </patternFill>
      </fill>
    </dxf>
    <dxf>
      <fill>
        <patternFill>
          <bgColor rgb="FFFF0000"/>
        </patternFill>
      </fill>
    </dxf>
    <dxf>
      <fill>
        <patternFill>
          <bgColor rgb="FF4FEA2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4FEA2A"/>
        </patternFill>
      </fill>
    </dxf>
    <dxf>
      <fill>
        <patternFill>
          <bgColor rgb="FF4FEA2A"/>
        </patternFill>
      </fill>
    </dxf>
    <dxf>
      <fill>
        <patternFill>
          <bgColor rgb="FF4FEA2A"/>
        </patternFill>
      </fill>
    </dxf>
    <dxf>
      <fill>
        <patternFill>
          <bgColor rgb="FF4FEA2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4FEA2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4FEA2A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4FEA2A"/>
        </patternFill>
      </fill>
    </dxf>
    <dxf>
      <fill>
        <patternFill>
          <bgColor rgb="FF4FEA2A"/>
        </patternFill>
      </fill>
    </dxf>
    <dxf>
      <fill>
        <patternFill>
          <bgColor rgb="FF4FEA2A"/>
        </patternFill>
      </fill>
    </dxf>
    <dxf>
      <fill>
        <patternFill>
          <bgColor rgb="FF4FEA2A"/>
        </patternFill>
      </fill>
    </dxf>
    <dxf>
      <fill>
        <patternFill>
          <bgColor rgb="FF4FEA2A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4FEA2A"/>
        </patternFill>
      </fill>
    </dxf>
    <dxf>
      <fill>
        <patternFill>
          <bgColor rgb="FF4FEA2A"/>
        </patternFill>
      </fill>
    </dxf>
    <dxf>
      <font>
        <color auto="1"/>
      </font>
      <fill>
        <patternFill>
          <bgColor rgb="FF4FEA2A"/>
        </patternFill>
      </fill>
    </dxf>
    <dxf>
      <font>
        <color auto="1"/>
      </font>
      <fill>
        <patternFill>
          <bgColor rgb="FF4FEA2A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INFORMACI&#211;N%20YADIRA\ISVIMED\MFMP%20ISVIMED\MFMP%20AJUSTADO%20A%20JUNIO%202014\22.08.2014%20Loan%20amortization_MFMP_V01-2014%20MFMP%202014-2024%20-%20isvimed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s"/>
      <sheetName val="parameters"/>
      <sheetName val="amortization"/>
      <sheetName val="amortization_year"/>
      <sheetName val="summary_year"/>
      <sheetName val="summary_mes"/>
      <sheetName val="flujo_caja"/>
      <sheetName val="ranges"/>
      <sheetName val="escenarios_all"/>
      <sheetName val="22.08"/>
    </sheetNames>
    <sheetDataSet>
      <sheetData sheetId="1">
        <row r="3">
          <cell r="S3" t="str">
            <v>code</v>
          </cell>
          <cell r="T3" t="str">
            <v>periodo</v>
          </cell>
          <cell r="U3" t="str">
            <v>value</v>
          </cell>
          <cell r="AC3" t="str">
            <v>code</v>
          </cell>
          <cell r="AD3" t="str">
            <v>periodo</v>
          </cell>
          <cell r="AE3" t="str">
            <v>value</v>
          </cell>
          <cell r="AF3" t="str">
            <v>concepto</v>
          </cell>
        </row>
        <row r="4">
          <cell r="A4">
            <v>6</v>
          </cell>
          <cell r="B4">
            <v>5</v>
          </cell>
          <cell r="C4">
            <v>0</v>
          </cell>
          <cell r="D4">
            <v>0</v>
          </cell>
          <cell r="E4">
            <v>20</v>
          </cell>
          <cell r="F4">
            <v>11</v>
          </cell>
          <cell r="G4">
            <v>2</v>
          </cell>
          <cell r="H4">
            <v>1</v>
          </cell>
          <cell r="I4">
            <v>2</v>
          </cell>
          <cell r="J4" t="str">
            <v>BID: Programa de Seguridad y Convivencia Ciudadana</v>
          </cell>
          <cell r="K4" t="str">
            <v>BID</v>
          </cell>
          <cell r="L4">
            <v>3</v>
          </cell>
          <cell r="M4">
            <v>0</v>
          </cell>
          <cell r="N4">
            <v>0</v>
          </cell>
          <cell r="O4">
            <v>365</v>
          </cell>
          <cell r="P4">
            <v>0</v>
          </cell>
          <cell r="Q4">
            <v>0</v>
          </cell>
          <cell r="S4">
            <v>6</v>
          </cell>
          <cell r="T4">
            <v>36143</v>
          </cell>
          <cell r="U4">
            <v>7732389.43</v>
          </cell>
          <cell r="Y4">
            <v>33</v>
          </cell>
          <cell r="Z4">
            <v>40897</v>
          </cell>
          <cell r="AA4">
            <v>0.0397</v>
          </cell>
          <cell r="AC4">
            <v>7</v>
          </cell>
          <cell r="AD4">
            <v>39783</v>
          </cell>
          <cell r="AE4">
            <v>3443121</v>
          </cell>
          <cell r="AF4">
            <v>0</v>
          </cell>
          <cell r="AH4">
            <v>1</v>
          </cell>
          <cell r="AI4" t="str">
            <v>COP</v>
          </cell>
          <cell r="AJ4" t="str">
            <v>PESO COLOMBIANO</v>
          </cell>
          <cell r="AK4">
            <v>3</v>
          </cell>
          <cell r="AL4">
            <v>3</v>
          </cell>
        </row>
        <row r="5">
          <cell r="A5">
            <v>7</v>
          </cell>
          <cell r="B5">
            <v>4</v>
          </cell>
          <cell r="C5">
            <v>0.051</v>
          </cell>
          <cell r="D5">
            <v>0</v>
          </cell>
          <cell r="E5">
            <v>10</v>
          </cell>
          <cell r="F5">
            <v>9</v>
          </cell>
          <cell r="G5">
            <v>1</v>
          </cell>
          <cell r="H5">
            <v>1</v>
          </cell>
          <cell r="I5">
            <v>1</v>
          </cell>
          <cell r="J5" t="str">
            <v>Bonos06: Prepago y reestrucutración del perfil de la deuda</v>
          </cell>
          <cell r="K5" t="str">
            <v>DECEVAL</v>
          </cell>
          <cell r="L5">
            <v>2</v>
          </cell>
          <cell r="M5">
            <v>0</v>
          </cell>
          <cell r="N5">
            <v>0</v>
          </cell>
          <cell r="O5">
            <v>365</v>
          </cell>
          <cell r="P5">
            <v>0</v>
          </cell>
          <cell r="Q5">
            <v>1</v>
          </cell>
          <cell r="S5">
            <v>7</v>
          </cell>
          <cell r="T5">
            <v>39070</v>
          </cell>
          <cell r="U5">
            <v>141000000000</v>
          </cell>
          <cell r="Y5">
            <v>57</v>
          </cell>
          <cell r="Z5">
            <v>41533</v>
          </cell>
          <cell r="AA5">
            <v>0.0498</v>
          </cell>
          <cell r="AC5">
            <v>7</v>
          </cell>
          <cell r="AD5">
            <v>39814</v>
          </cell>
          <cell r="AE5">
            <v>3443121</v>
          </cell>
          <cell r="AF5">
            <v>0</v>
          </cell>
          <cell r="AH5">
            <v>2</v>
          </cell>
          <cell r="AI5" t="str">
            <v>USD</v>
          </cell>
          <cell r="AJ5" t="str">
            <v>DÓLAR E.U. DE AMERICA</v>
          </cell>
          <cell r="AK5">
            <v>4</v>
          </cell>
          <cell r="AL5">
            <v>2</v>
          </cell>
        </row>
        <row r="6">
          <cell r="A6">
            <v>10</v>
          </cell>
          <cell r="B6">
            <v>1</v>
          </cell>
          <cell r="C6">
            <v>0.01923</v>
          </cell>
          <cell r="D6">
            <v>0</v>
          </cell>
          <cell r="E6">
            <v>1.5</v>
          </cell>
          <cell r="F6">
            <v>1</v>
          </cell>
          <cell r="G6">
            <v>4</v>
          </cell>
          <cell r="H6">
            <v>2</v>
          </cell>
          <cell r="I6">
            <v>1</v>
          </cell>
          <cell r="J6" t="str">
            <v>Obras públicas. . Liquidado a jun-2014</v>
          </cell>
          <cell r="K6" t="str">
            <v>BANCO DE OCCIDENTE</v>
          </cell>
          <cell r="L6">
            <v>1</v>
          </cell>
          <cell r="M6">
            <v>0</v>
          </cell>
          <cell r="N6">
            <v>0</v>
          </cell>
          <cell r="O6">
            <v>360</v>
          </cell>
          <cell r="P6">
            <v>0</v>
          </cell>
          <cell r="Q6">
            <v>0</v>
          </cell>
          <cell r="S6">
            <v>10</v>
          </cell>
          <cell r="T6">
            <v>41269</v>
          </cell>
          <cell r="U6">
            <v>52000000000</v>
          </cell>
          <cell r="Y6">
            <v>0</v>
          </cell>
          <cell r="Z6">
            <v>0</v>
          </cell>
          <cell r="AA6">
            <v>0</v>
          </cell>
          <cell r="AC6">
            <v>7</v>
          </cell>
          <cell r="AD6">
            <v>39814</v>
          </cell>
          <cell r="AE6">
            <v>496900</v>
          </cell>
          <cell r="AF6">
            <v>0</v>
          </cell>
          <cell r="AH6">
            <v>3</v>
          </cell>
          <cell r="AI6" t="str">
            <v>EUR</v>
          </cell>
          <cell r="AJ6" t="str">
            <v>EURO</v>
          </cell>
          <cell r="AK6">
            <v>0</v>
          </cell>
          <cell r="AL6">
            <v>0</v>
          </cell>
        </row>
        <row r="7">
          <cell r="A7">
            <v>11</v>
          </cell>
          <cell r="B7">
            <v>1</v>
          </cell>
          <cell r="C7">
            <v>0.01923</v>
          </cell>
          <cell r="D7">
            <v>0</v>
          </cell>
          <cell r="E7">
            <v>1.5</v>
          </cell>
          <cell r="F7">
            <v>1</v>
          </cell>
          <cell r="G7">
            <v>4</v>
          </cell>
          <cell r="H7">
            <v>2</v>
          </cell>
          <cell r="I7">
            <v>1</v>
          </cell>
          <cell r="J7" t="str">
            <v>Recompra de la deuda interna. Liquidado a jun-2014</v>
          </cell>
          <cell r="K7" t="str">
            <v>BANCO DE BOGOTÁ - Sustitución</v>
          </cell>
          <cell r="L7">
            <v>1</v>
          </cell>
          <cell r="M7">
            <v>0</v>
          </cell>
          <cell r="N7">
            <v>0</v>
          </cell>
          <cell r="O7">
            <v>360</v>
          </cell>
          <cell r="P7">
            <v>0</v>
          </cell>
          <cell r="Q7">
            <v>0</v>
          </cell>
          <cell r="S7">
            <v>11</v>
          </cell>
          <cell r="T7">
            <v>41271</v>
          </cell>
          <cell r="U7">
            <v>42083333333</v>
          </cell>
          <cell r="Y7">
            <v>0</v>
          </cell>
          <cell r="Z7">
            <v>0</v>
          </cell>
          <cell r="AA7">
            <v>0</v>
          </cell>
          <cell r="AC7">
            <v>7</v>
          </cell>
          <cell r="AD7">
            <v>39845</v>
          </cell>
          <cell r="AE7">
            <v>3109916</v>
          </cell>
          <cell r="AF7">
            <v>0</v>
          </cell>
          <cell r="AH7">
            <v>4</v>
          </cell>
          <cell r="AI7" t="str">
            <v>CAD</v>
          </cell>
          <cell r="AJ7" t="str">
            <v>DÓLAR CANADIENSE</v>
          </cell>
          <cell r="AK7">
            <v>0</v>
          </cell>
          <cell r="AL7">
            <v>0</v>
          </cell>
        </row>
        <row r="8">
          <cell r="A8">
            <v>12</v>
          </cell>
          <cell r="B8">
            <v>1</v>
          </cell>
          <cell r="C8">
            <v>0.0126</v>
          </cell>
          <cell r="D8">
            <v>0</v>
          </cell>
          <cell r="E8">
            <v>0.5</v>
          </cell>
          <cell r="F8">
            <v>1</v>
          </cell>
          <cell r="G8">
            <v>4</v>
          </cell>
          <cell r="H8">
            <v>1</v>
          </cell>
          <cell r="I8">
            <v>1</v>
          </cell>
          <cell r="J8" t="str">
            <v>Construcción PUIs, SITP, Mtto. Infraestructura publica. Liquidado a jun-2014</v>
          </cell>
          <cell r="K8" t="str">
            <v>BANCO DE OCCIDENTE</v>
          </cell>
          <cell r="L8">
            <v>1</v>
          </cell>
          <cell r="M8">
            <v>0</v>
          </cell>
          <cell r="N8">
            <v>0</v>
          </cell>
          <cell r="O8">
            <v>365</v>
          </cell>
          <cell r="P8">
            <v>0</v>
          </cell>
          <cell r="Q8">
            <v>0</v>
          </cell>
          <cell r="S8">
            <v>12</v>
          </cell>
          <cell r="T8">
            <v>41631</v>
          </cell>
          <cell r="U8">
            <v>177677083334</v>
          </cell>
          <cell r="Y8">
            <v>0</v>
          </cell>
          <cell r="Z8">
            <v>0</v>
          </cell>
          <cell r="AA8">
            <v>0</v>
          </cell>
          <cell r="AC8">
            <v>7</v>
          </cell>
          <cell r="AD8">
            <v>39845</v>
          </cell>
          <cell r="AE8">
            <v>496900</v>
          </cell>
          <cell r="AF8">
            <v>0</v>
          </cell>
          <cell r="AH8">
            <v>5</v>
          </cell>
          <cell r="AI8" t="str">
            <v>VEB</v>
          </cell>
          <cell r="AJ8" t="str">
            <v>BOLIVAR VENEZOLANO</v>
          </cell>
          <cell r="AK8">
            <v>0</v>
          </cell>
          <cell r="AL8">
            <v>0</v>
          </cell>
        </row>
        <row r="9">
          <cell r="A9">
            <v>14</v>
          </cell>
          <cell r="B9">
            <v>1</v>
          </cell>
          <cell r="C9">
            <v>0.07</v>
          </cell>
          <cell r="D9">
            <v>0</v>
          </cell>
          <cell r="E9">
            <v>3</v>
          </cell>
          <cell r="F9">
            <v>1</v>
          </cell>
          <cell r="G9">
            <v>4</v>
          </cell>
          <cell r="H9">
            <v>1</v>
          </cell>
          <cell r="I9">
            <v>1</v>
          </cell>
          <cell r="J9" t="str">
            <v>Equilibrar MFMP</v>
          </cell>
          <cell r="K9" t="str">
            <v>Banca local</v>
          </cell>
          <cell r="L9">
            <v>1</v>
          </cell>
          <cell r="M9">
            <v>0</v>
          </cell>
          <cell r="N9">
            <v>0</v>
          </cell>
          <cell r="O9">
            <v>365</v>
          </cell>
          <cell r="P9">
            <v>0</v>
          </cell>
          <cell r="Q9">
            <v>0</v>
          </cell>
          <cell r="S9">
            <v>13</v>
          </cell>
          <cell r="T9">
            <v>41631</v>
          </cell>
          <cell r="U9">
            <v>322916666</v>
          </cell>
          <cell r="Y9">
            <v>0</v>
          </cell>
          <cell r="Z9">
            <v>0</v>
          </cell>
          <cell r="AA9">
            <v>0</v>
          </cell>
          <cell r="AC9">
            <v>7</v>
          </cell>
          <cell r="AD9">
            <v>39873</v>
          </cell>
          <cell r="AE9">
            <v>3443121</v>
          </cell>
          <cell r="AF9">
            <v>0</v>
          </cell>
          <cell r="AH9">
            <v>6</v>
          </cell>
          <cell r="AI9" t="str">
            <v>GBP</v>
          </cell>
          <cell r="AJ9" t="str">
            <v>LIBRA ESTERLINA</v>
          </cell>
          <cell r="AK9">
            <v>0</v>
          </cell>
          <cell r="AL9">
            <v>0</v>
          </cell>
        </row>
        <row r="10">
          <cell r="A10">
            <v>15</v>
          </cell>
          <cell r="B10">
            <v>1</v>
          </cell>
          <cell r="C10">
            <v>0.07</v>
          </cell>
          <cell r="D10">
            <v>0</v>
          </cell>
          <cell r="E10">
            <v>4</v>
          </cell>
          <cell r="F10">
            <v>1</v>
          </cell>
          <cell r="G10">
            <v>4</v>
          </cell>
          <cell r="H10">
            <v>1</v>
          </cell>
          <cell r="I10">
            <v>1</v>
          </cell>
          <cell r="J10" t="str">
            <v>Equilibrar MFMP</v>
          </cell>
          <cell r="K10" t="str">
            <v>Banca local</v>
          </cell>
          <cell r="L10">
            <v>1</v>
          </cell>
          <cell r="M10">
            <v>0</v>
          </cell>
          <cell r="N10">
            <v>0</v>
          </cell>
          <cell r="O10">
            <v>365</v>
          </cell>
          <cell r="P10">
            <v>0</v>
          </cell>
          <cell r="Q10">
            <v>0</v>
          </cell>
          <cell r="S10">
            <v>14</v>
          </cell>
          <cell r="T10">
            <v>41927</v>
          </cell>
          <cell r="U10">
            <v>28960728690</v>
          </cell>
          <cell r="Y10">
            <v>0</v>
          </cell>
          <cell r="Z10">
            <v>0</v>
          </cell>
          <cell r="AA10">
            <v>0</v>
          </cell>
          <cell r="AC10">
            <v>7</v>
          </cell>
          <cell r="AD10">
            <v>39873</v>
          </cell>
          <cell r="AE10">
            <v>496900</v>
          </cell>
          <cell r="AF10">
            <v>0</v>
          </cell>
          <cell r="AH10">
            <v>7</v>
          </cell>
          <cell r="AI10" t="str">
            <v>SEK</v>
          </cell>
          <cell r="AJ10" t="str">
            <v>CORONA SUECA</v>
          </cell>
          <cell r="AK10">
            <v>0</v>
          </cell>
          <cell r="AL10">
            <v>0</v>
          </cell>
        </row>
        <row r="11">
          <cell r="A11">
            <v>16</v>
          </cell>
          <cell r="B11">
            <v>1</v>
          </cell>
          <cell r="C11">
            <v>0.05</v>
          </cell>
          <cell r="D11">
            <v>0</v>
          </cell>
          <cell r="E11">
            <v>1.2</v>
          </cell>
          <cell r="F11">
            <v>0</v>
          </cell>
          <cell r="G11">
            <v>4</v>
          </cell>
          <cell r="H11">
            <v>1</v>
          </cell>
          <cell r="I11">
            <v>1</v>
          </cell>
          <cell r="J11" t="str">
            <v>Equilibrar MFMP</v>
          </cell>
          <cell r="K11" t="str">
            <v>Banca local</v>
          </cell>
          <cell r="L11">
            <v>1</v>
          </cell>
          <cell r="M11">
            <v>0</v>
          </cell>
          <cell r="N11">
            <v>0</v>
          </cell>
          <cell r="O11">
            <v>365</v>
          </cell>
          <cell r="P11">
            <v>0</v>
          </cell>
          <cell r="Q11">
            <v>0</v>
          </cell>
          <cell r="S11">
            <v>15</v>
          </cell>
          <cell r="T11">
            <v>42094</v>
          </cell>
          <cell r="U11">
            <v>40000000000</v>
          </cell>
          <cell r="Y11">
            <v>0</v>
          </cell>
          <cell r="Z11">
            <v>0</v>
          </cell>
          <cell r="AA11">
            <v>0</v>
          </cell>
          <cell r="AC11">
            <v>7</v>
          </cell>
          <cell r="AD11">
            <v>39904</v>
          </cell>
          <cell r="AE11">
            <v>3332054</v>
          </cell>
          <cell r="AF11">
            <v>0</v>
          </cell>
          <cell r="AH11">
            <v>8</v>
          </cell>
          <cell r="AI11" t="str">
            <v>DEG</v>
          </cell>
          <cell r="AJ11" t="str">
            <v>DERECHO ESPECIAL DE GIRO</v>
          </cell>
          <cell r="AK11">
            <v>0</v>
          </cell>
          <cell r="AL11">
            <v>0</v>
          </cell>
        </row>
        <row r="12">
          <cell r="A12">
            <v>17</v>
          </cell>
          <cell r="B12">
            <v>1</v>
          </cell>
          <cell r="C12">
            <v>0.07</v>
          </cell>
          <cell r="D12">
            <v>0</v>
          </cell>
          <cell r="E12">
            <v>1.25</v>
          </cell>
          <cell r="F12">
            <v>0.3</v>
          </cell>
          <cell r="G12">
            <v>4</v>
          </cell>
          <cell r="H12">
            <v>1</v>
          </cell>
          <cell r="I12">
            <v>1</v>
          </cell>
          <cell r="J12" t="str">
            <v>Equilibrar MFMP</v>
          </cell>
          <cell r="K12" t="str">
            <v>Banca local</v>
          </cell>
          <cell r="L12">
            <v>1</v>
          </cell>
          <cell r="M12">
            <v>0</v>
          </cell>
          <cell r="N12">
            <v>0</v>
          </cell>
          <cell r="O12">
            <v>365</v>
          </cell>
          <cell r="P12">
            <v>0</v>
          </cell>
          <cell r="Q12">
            <v>0</v>
          </cell>
          <cell r="S12">
            <v>16</v>
          </cell>
          <cell r="T12">
            <v>41943</v>
          </cell>
          <cell r="U12">
            <v>28960728690</v>
          </cell>
          <cell r="Y12">
            <v>0</v>
          </cell>
          <cell r="Z12">
            <v>0</v>
          </cell>
          <cell r="AA12">
            <v>0</v>
          </cell>
          <cell r="AC12">
            <v>7</v>
          </cell>
          <cell r="AD12">
            <v>39904</v>
          </cell>
          <cell r="AE12">
            <v>496900</v>
          </cell>
          <cell r="AF12">
            <v>0</v>
          </cell>
          <cell r="AH12">
            <v>9</v>
          </cell>
          <cell r="AI12" t="str">
            <v>CHF</v>
          </cell>
          <cell r="AJ12" t="str">
            <v>FRANCO SUIZO</v>
          </cell>
          <cell r="AK12">
            <v>0</v>
          </cell>
          <cell r="AL12">
            <v>0</v>
          </cell>
        </row>
        <row r="13">
          <cell r="A13">
            <v>18</v>
          </cell>
          <cell r="B13">
            <v>1</v>
          </cell>
          <cell r="C13">
            <v>0.07</v>
          </cell>
          <cell r="D13">
            <v>0</v>
          </cell>
          <cell r="E13">
            <v>5</v>
          </cell>
          <cell r="F13">
            <v>2</v>
          </cell>
          <cell r="G13">
            <v>4</v>
          </cell>
          <cell r="H13">
            <v>1</v>
          </cell>
          <cell r="I13">
            <v>1</v>
          </cell>
          <cell r="J13" t="str">
            <v>Equilibrar MFMP</v>
          </cell>
          <cell r="K13" t="str">
            <v>Banca local</v>
          </cell>
          <cell r="L13">
            <v>1</v>
          </cell>
          <cell r="M13">
            <v>0</v>
          </cell>
          <cell r="N13">
            <v>0</v>
          </cell>
          <cell r="O13">
            <v>365</v>
          </cell>
          <cell r="P13">
            <v>0</v>
          </cell>
          <cell r="Q13">
            <v>0</v>
          </cell>
          <cell r="S13">
            <v>17</v>
          </cell>
          <cell r="T13">
            <v>41943</v>
          </cell>
          <cell r="U13">
            <v>28960728690</v>
          </cell>
          <cell r="Y13">
            <v>0</v>
          </cell>
          <cell r="Z13">
            <v>0</v>
          </cell>
          <cell r="AA13">
            <v>0</v>
          </cell>
          <cell r="AC13">
            <v>7</v>
          </cell>
          <cell r="AD13">
            <v>39933</v>
          </cell>
          <cell r="AE13">
            <v>46939400</v>
          </cell>
          <cell r="AF13">
            <v>0</v>
          </cell>
          <cell r="AH13">
            <v>10</v>
          </cell>
          <cell r="AI13" t="str">
            <v>DKK</v>
          </cell>
          <cell r="AJ13" t="str">
            <v>CORONA DANESA</v>
          </cell>
          <cell r="AK13">
            <v>0</v>
          </cell>
          <cell r="AL13">
            <v>0</v>
          </cell>
        </row>
        <row r="14">
          <cell r="A14">
            <v>19</v>
          </cell>
          <cell r="B14">
            <v>1</v>
          </cell>
          <cell r="C14">
            <v>0.07</v>
          </cell>
          <cell r="D14">
            <v>0</v>
          </cell>
          <cell r="E14">
            <v>5</v>
          </cell>
          <cell r="F14">
            <v>2</v>
          </cell>
          <cell r="G14">
            <v>4</v>
          </cell>
          <cell r="H14">
            <v>1</v>
          </cell>
          <cell r="I14">
            <v>1</v>
          </cell>
          <cell r="J14" t="str">
            <v>Equilibrar MFMP</v>
          </cell>
          <cell r="K14" t="str">
            <v>Banca local</v>
          </cell>
          <cell r="L14">
            <v>1</v>
          </cell>
          <cell r="M14">
            <v>0</v>
          </cell>
          <cell r="N14">
            <v>0</v>
          </cell>
          <cell r="O14">
            <v>365</v>
          </cell>
          <cell r="P14">
            <v>0</v>
          </cell>
          <cell r="Q14">
            <v>0</v>
          </cell>
          <cell r="S14">
            <v>18</v>
          </cell>
          <cell r="T14">
            <v>43769</v>
          </cell>
          <cell r="U14">
            <v>50000000000</v>
          </cell>
          <cell r="Y14">
            <v>0</v>
          </cell>
          <cell r="Z14">
            <v>0</v>
          </cell>
          <cell r="AA14">
            <v>0</v>
          </cell>
          <cell r="AC14">
            <v>7</v>
          </cell>
          <cell r="AD14">
            <v>39934</v>
          </cell>
          <cell r="AE14">
            <v>3443121</v>
          </cell>
          <cell r="AF14">
            <v>0</v>
          </cell>
          <cell r="AH14">
            <v>11</v>
          </cell>
          <cell r="AI14" t="str">
            <v>PEN</v>
          </cell>
          <cell r="AJ14" t="str">
            <v>NUEVO SOL PERUANO</v>
          </cell>
          <cell r="AK14">
            <v>0</v>
          </cell>
          <cell r="AL14">
            <v>0</v>
          </cell>
        </row>
        <row r="15">
          <cell r="A15">
            <v>20</v>
          </cell>
          <cell r="B15">
            <v>1</v>
          </cell>
          <cell r="C15">
            <v>0.07</v>
          </cell>
          <cell r="D15">
            <v>0</v>
          </cell>
          <cell r="E15">
            <v>5</v>
          </cell>
          <cell r="F15">
            <v>2</v>
          </cell>
          <cell r="G15">
            <v>4</v>
          </cell>
          <cell r="H15">
            <v>1</v>
          </cell>
          <cell r="I15">
            <v>1</v>
          </cell>
          <cell r="J15" t="str">
            <v>Equilibrar MFMP</v>
          </cell>
          <cell r="K15" t="str">
            <v>Banca local</v>
          </cell>
          <cell r="L15">
            <v>1</v>
          </cell>
          <cell r="M15">
            <v>0</v>
          </cell>
          <cell r="N15">
            <v>0</v>
          </cell>
          <cell r="O15">
            <v>365</v>
          </cell>
          <cell r="P15">
            <v>0</v>
          </cell>
          <cell r="Q15">
            <v>0</v>
          </cell>
          <cell r="S15">
            <v>19</v>
          </cell>
          <cell r="T15">
            <v>44135</v>
          </cell>
          <cell r="U15">
            <v>65000000000</v>
          </cell>
          <cell r="AC15">
            <v>7</v>
          </cell>
          <cell r="AD15">
            <v>39934</v>
          </cell>
          <cell r="AE15">
            <v>496900</v>
          </cell>
          <cell r="AF15">
            <v>0</v>
          </cell>
          <cell r="AH15">
            <v>12</v>
          </cell>
          <cell r="AI15" t="str">
            <v>ARS</v>
          </cell>
          <cell r="AJ15" t="str">
            <v>PESO ARGENTINO</v>
          </cell>
          <cell r="AK15">
            <v>0</v>
          </cell>
          <cell r="AL15">
            <v>0</v>
          </cell>
        </row>
        <row r="16">
          <cell r="A16">
            <v>21</v>
          </cell>
          <cell r="B16">
            <v>1</v>
          </cell>
          <cell r="C16">
            <v>0.07</v>
          </cell>
          <cell r="D16">
            <v>0</v>
          </cell>
          <cell r="E16">
            <v>5</v>
          </cell>
          <cell r="F16">
            <v>2</v>
          </cell>
          <cell r="G16">
            <v>4</v>
          </cell>
          <cell r="H16">
            <v>1</v>
          </cell>
          <cell r="I16">
            <v>1</v>
          </cell>
          <cell r="J16" t="str">
            <v>Equilibrar MFMP</v>
          </cell>
          <cell r="K16" t="str">
            <v>Banca local</v>
          </cell>
          <cell r="L16">
            <v>1</v>
          </cell>
          <cell r="M16">
            <v>0</v>
          </cell>
          <cell r="N16">
            <v>0</v>
          </cell>
          <cell r="O16">
            <v>365</v>
          </cell>
          <cell r="P16">
            <v>0</v>
          </cell>
          <cell r="Q16">
            <v>0</v>
          </cell>
          <cell r="S16">
            <v>20</v>
          </cell>
          <cell r="T16">
            <v>44500</v>
          </cell>
          <cell r="U16">
            <v>76000000000</v>
          </cell>
          <cell r="AC16">
            <v>7</v>
          </cell>
          <cell r="AD16">
            <v>39965</v>
          </cell>
          <cell r="AE16">
            <v>3332054</v>
          </cell>
          <cell r="AF16">
            <v>0</v>
          </cell>
          <cell r="AH16">
            <v>13</v>
          </cell>
          <cell r="AI16" t="str">
            <v>CLP</v>
          </cell>
          <cell r="AJ16" t="str">
            <v>PESO CHILENO</v>
          </cell>
          <cell r="AK16">
            <v>0</v>
          </cell>
          <cell r="AL16">
            <v>0</v>
          </cell>
        </row>
        <row r="17">
          <cell r="A17">
            <v>22</v>
          </cell>
          <cell r="B17">
            <v>1</v>
          </cell>
          <cell r="C17">
            <v>0.07</v>
          </cell>
          <cell r="D17">
            <v>0</v>
          </cell>
          <cell r="E17">
            <v>5</v>
          </cell>
          <cell r="F17">
            <v>2</v>
          </cell>
          <cell r="G17">
            <v>4</v>
          </cell>
          <cell r="H17">
            <v>1</v>
          </cell>
          <cell r="I17">
            <v>1</v>
          </cell>
          <cell r="J17" t="str">
            <v>Equilibrar MFMP</v>
          </cell>
          <cell r="K17" t="str">
            <v>Banca local</v>
          </cell>
          <cell r="L17">
            <v>1</v>
          </cell>
          <cell r="M17">
            <v>0</v>
          </cell>
          <cell r="N17">
            <v>0</v>
          </cell>
          <cell r="O17">
            <v>365</v>
          </cell>
          <cell r="P17">
            <v>0</v>
          </cell>
          <cell r="Q17">
            <v>0</v>
          </cell>
          <cell r="S17">
            <v>21</v>
          </cell>
          <cell r="T17">
            <v>44865</v>
          </cell>
          <cell r="U17">
            <v>87000000000</v>
          </cell>
          <cell r="AC17">
            <v>7</v>
          </cell>
          <cell r="AD17">
            <v>39965</v>
          </cell>
          <cell r="AE17">
            <v>496900</v>
          </cell>
          <cell r="AF17">
            <v>0</v>
          </cell>
          <cell r="AH17">
            <v>14</v>
          </cell>
          <cell r="AI17" t="str">
            <v>MXN</v>
          </cell>
          <cell r="AJ17" t="str">
            <v>PESO MEXICANO</v>
          </cell>
          <cell r="AK17">
            <v>0</v>
          </cell>
          <cell r="AL17">
            <v>0</v>
          </cell>
        </row>
        <row r="18">
          <cell r="A18">
            <v>23</v>
          </cell>
          <cell r="B18">
            <v>1</v>
          </cell>
          <cell r="C18">
            <v>0.07</v>
          </cell>
          <cell r="D18">
            <v>0</v>
          </cell>
          <cell r="E18">
            <v>5</v>
          </cell>
          <cell r="F18">
            <v>2</v>
          </cell>
          <cell r="G18">
            <v>4</v>
          </cell>
          <cell r="H18">
            <v>1</v>
          </cell>
          <cell r="I18">
            <v>1</v>
          </cell>
          <cell r="J18" t="str">
            <v>Equilibrar MFMP</v>
          </cell>
          <cell r="K18" t="str">
            <v>Banca local</v>
          </cell>
          <cell r="L18">
            <v>1</v>
          </cell>
          <cell r="M18">
            <v>0</v>
          </cell>
          <cell r="N18">
            <v>0</v>
          </cell>
          <cell r="O18">
            <v>365</v>
          </cell>
          <cell r="P18">
            <v>0</v>
          </cell>
          <cell r="Q18">
            <v>0</v>
          </cell>
          <cell r="S18">
            <v>22</v>
          </cell>
          <cell r="T18">
            <v>45230</v>
          </cell>
          <cell r="U18">
            <v>93500000000</v>
          </cell>
          <cell r="AC18">
            <v>7</v>
          </cell>
          <cell r="AD18">
            <v>39995</v>
          </cell>
          <cell r="AE18">
            <v>3443121</v>
          </cell>
          <cell r="AF18">
            <v>0</v>
          </cell>
          <cell r="AH18">
            <v>15</v>
          </cell>
          <cell r="AI18" t="str">
            <v>BRL</v>
          </cell>
          <cell r="AJ18" t="str">
            <v>REAL BRASILEÑO</v>
          </cell>
          <cell r="AK18">
            <v>0</v>
          </cell>
          <cell r="AL18">
            <v>0</v>
          </cell>
        </row>
        <row r="19">
          <cell r="A19">
            <v>24</v>
          </cell>
          <cell r="B19">
            <v>1</v>
          </cell>
          <cell r="C19">
            <v>0.07</v>
          </cell>
          <cell r="D19">
            <v>0</v>
          </cell>
          <cell r="E19">
            <v>5</v>
          </cell>
          <cell r="F19">
            <v>2</v>
          </cell>
          <cell r="G19">
            <v>4</v>
          </cell>
          <cell r="H19">
            <v>1</v>
          </cell>
          <cell r="I19">
            <v>1</v>
          </cell>
          <cell r="J19" t="str">
            <v>Equilibrar MFMP</v>
          </cell>
          <cell r="K19" t="str">
            <v>Banca local</v>
          </cell>
          <cell r="L19">
            <v>1</v>
          </cell>
          <cell r="M19">
            <v>0</v>
          </cell>
          <cell r="N19">
            <v>0</v>
          </cell>
          <cell r="O19">
            <v>365</v>
          </cell>
          <cell r="P19">
            <v>0</v>
          </cell>
          <cell r="Q19">
            <v>0</v>
          </cell>
          <cell r="S19">
            <v>23</v>
          </cell>
          <cell r="T19">
            <v>45596</v>
          </cell>
          <cell r="U19">
            <v>100000000000</v>
          </cell>
          <cell r="AC19">
            <v>7</v>
          </cell>
          <cell r="AD19">
            <v>39995</v>
          </cell>
          <cell r="AE19">
            <v>496900</v>
          </cell>
          <cell r="AF19">
            <v>0</v>
          </cell>
          <cell r="AH19">
            <v>16</v>
          </cell>
          <cell r="AI19" t="str">
            <v>CNY</v>
          </cell>
          <cell r="AJ19" t="str">
            <v>RENMINBI CHINO</v>
          </cell>
          <cell r="AK19">
            <v>0</v>
          </cell>
          <cell r="AL19">
            <v>0</v>
          </cell>
        </row>
        <row r="20">
          <cell r="A20">
            <v>25</v>
          </cell>
          <cell r="B20">
            <v>1</v>
          </cell>
          <cell r="C20">
            <v>0.07</v>
          </cell>
          <cell r="D20">
            <v>0</v>
          </cell>
          <cell r="E20">
            <v>5</v>
          </cell>
          <cell r="F20">
            <v>2</v>
          </cell>
          <cell r="G20">
            <v>4</v>
          </cell>
          <cell r="H20">
            <v>1</v>
          </cell>
          <cell r="I20">
            <v>1</v>
          </cell>
          <cell r="J20" t="str">
            <v>Equilibrar MFMP</v>
          </cell>
          <cell r="K20" t="str">
            <v>Banca local</v>
          </cell>
          <cell r="L20">
            <v>1</v>
          </cell>
          <cell r="M20">
            <v>0</v>
          </cell>
          <cell r="N20">
            <v>0</v>
          </cell>
          <cell r="O20">
            <v>365</v>
          </cell>
          <cell r="P20">
            <v>0</v>
          </cell>
          <cell r="Q20">
            <v>0</v>
          </cell>
          <cell r="S20">
            <v>24</v>
          </cell>
          <cell r="T20">
            <v>45961</v>
          </cell>
          <cell r="U20">
            <v>0</v>
          </cell>
          <cell r="AC20">
            <v>7</v>
          </cell>
          <cell r="AD20">
            <v>40026</v>
          </cell>
          <cell r="AE20">
            <v>3443121</v>
          </cell>
          <cell r="AF20">
            <v>0</v>
          </cell>
          <cell r="AH20">
            <v>17</v>
          </cell>
          <cell r="AI20" t="str">
            <v>RUB</v>
          </cell>
          <cell r="AJ20" t="str">
            <v>RUBLO RUSO</v>
          </cell>
          <cell r="AK20">
            <v>0</v>
          </cell>
          <cell r="AL20">
            <v>0</v>
          </cell>
        </row>
        <row r="21">
          <cell r="A21">
            <v>26</v>
          </cell>
          <cell r="B21">
            <v>1</v>
          </cell>
          <cell r="C21">
            <v>0.07</v>
          </cell>
          <cell r="D21">
            <v>0</v>
          </cell>
          <cell r="E21">
            <v>5</v>
          </cell>
          <cell r="F21">
            <v>2</v>
          </cell>
          <cell r="G21">
            <v>4</v>
          </cell>
          <cell r="H21">
            <v>1</v>
          </cell>
          <cell r="I21">
            <v>1</v>
          </cell>
          <cell r="J21" t="str">
            <v>Equilibrar MFMP</v>
          </cell>
          <cell r="K21" t="str">
            <v>Banca local</v>
          </cell>
          <cell r="L21">
            <v>1</v>
          </cell>
          <cell r="M21">
            <v>0</v>
          </cell>
          <cell r="N21">
            <v>0</v>
          </cell>
          <cell r="O21">
            <v>365</v>
          </cell>
          <cell r="P21">
            <v>0</v>
          </cell>
          <cell r="Q21">
            <v>0</v>
          </cell>
          <cell r="S21">
            <v>25</v>
          </cell>
          <cell r="T21">
            <v>46326</v>
          </cell>
          <cell r="U21">
            <v>0</v>
          </cell>
          <cell r="AC21">
            <v>7</v>
          </cell>
          <cell r="AD21">
            <v>40026</v>
          </cell>
          <cell r="AE21">
            <v>496900</v>
          </cell>
          <cell r="AF21">
            <v>0</v>
          </cell>
          <cell r="AH21">
            <v>18</v>
          </cell>
          <cell r="AI21" t="str">
            <v>UNR</v>
          </cell>
          <cell r="AJ21" t="str">
            <v>RUPIA INDIA</v>
          </cell>
          <cell r="AK21">
            <v>0</v>
          </cell>
          <cell r="AL21">
            <v>0</v>
          </cell>
        </row>
        <row r="22">
          <cell r="A22">
            <v>27</v>
          </cell>
          <cell r="B22">
            <v>1</v>
          </cell>
          <cell r="C22">
            <v>0.07</v>
          </cell>
          <cell r="D22">
            <v>0</v>
          </cell>
          <cell r="E22">
            <v>5</v>
          </cell>
          <cell r="F22">
            <v>2</v>
          </cell>
          <cell r="G22">
            <v>4</v>
          </cell>
          <cell r="H22">
            <v>1</v>
          </cell>
          <cell r="I22">
            <v>1</v>
          </cell>
          <cell r="J22" t="str">
            <v>Equilibrar MFMP</v>
          </cell>
          <cell r="K22" t="str">
            <v>Banca local</v>
          </cell>
          <cell r="L22">
            <v>1</v>
          </cell>
          <cell r="M22">
            <v>0</v>
          </cell>
          <cell r="N22">
            <v>0</v>
          </cell>
          <cell r="O22">
            <v>365</v>
          </cell>
          <cell r="P22">
            <v>0</v>
          </cell>
          <cell r="Q22">
            <v>0</v>
          </cell>
          <cell r="S22">
            <v>26</v>
          </cell>
          <cell r="T22">
            <v>46691</v>
          </cell>
          <cell r="U22">
            <v>0</v>
          </cell>
          <cell r="AC22">
            <v>7</v>
          </cell>
          <cell r="AD22">
            <v>40057</v>
          </cell>
          <cell r="AE22">
            <v>3332054</v>
          </cell>
          <cell r="AF22">
            <v>0</v>
          </cell>
          <cell r="AH22">
            <v>19</v>
          </cell>
          <cell r="AI22" t="str">
            <v>IDR</v>
          </cell>
          <cell r="AJ22" t="str">
            <v>RUPIA INDONESA</v>
          </cell>
          <cell r="AK22">
            <v>0</v>
          </cell>
          <cell r="AL22">
            <v>0</v>
          </cell>
        </row>
        <row r="23">
          <cell r="A23">
            <v>28</v>
          </cell>
          <cell r="B23">
            <v>1</v>
          </cell>
          <cell r="C23">
            <v>0.07</v>
          </cell>
          <cell r="D23">
            <v>0</v>
          </cell>
          <cell r="E23">
            <v>5</v>
          </cell>
          <cell r="F23">
            <v>2</v>
          </cell>
          <cell r="G23">
            <v>4</v>
          </cell>
          <cell r="H23">
            <v>1</v>
          </cell>
          <cell r="I23">
            <v>1</v>
          </cell>
          <cell r="J23" t="str">
            <v>Equilibrar MFMP</v>
          </cell>
          <cell r="K23" t="str">
            <v>Banca local</v>
          </cell>
          <cell r="L23">
            <v>1</v>
          </cell>
          <cell r="M23">
            <v>0</v>
          </cell>
          <cell r="N23">
            <v>0</v>
          </cell>
          <cell r="O23">
            <v>365</v>
          </cell>
          <cell r="P23">
            <v>0</v>
          </cell>
          <cell r="Q23">
            <v>0</v>
          </cell>
          <cell r="S23">
            <v>27</v>
          </cell>
          <cell r="T23">
            <v>47057</v>
          </cell>
          <cell r="U23">
            <v>0</v>
          </cell>
          <cell r="AC23">
            <v>7</v>
          </cell>
          <cell r="AD23">
            <v>40057</v>
          </cell>
          <cell r="AE23">
            <v>496900</v>
          </cell>
          <cell r="AF23">
            <v>0</v>
          </cell>
          <cell r="AH23">
            <v>20</v>
          </cell>
          <cell r="AI23" t="str">
            <v>KRW</v>
          </cell>
          <cell r="AJ23" t="str">
            <v>WON SURCOREANO</v>
          </cell>
          <cell r="AK23">
            <v>0</v>
          </cell>
          <cell r="AL23">
            <v>0</v>
          </cell>
          <cell r="AN23">
            <v>0</v>
          </cell>
          <cell r="AO23" t="str">
            <v>Vencido</v>
          </cell>
        </row>
        <row r="24">
          <cell r="A24">
            <v>29</v>
          </cell>
          <cell r="B24">
            <v>1</v>
          </cell>
          <cell r="C24">
            <v>0.07</v>
          </cell>
          <cell r="D24">
            <v>0</v>
          </cell>
          <cell r="E24">
            <v>5</v>
          </cell>
          <cell r="F24">
            <v>2</v>
          </cell>
          <cell r="G24">
            <v>4</v>
          </cell>
          <cell r="H24">
            <v>1</v>
          </cell>
          <cell r="I24">
            <v>1</v>
          </cell>
          <cell r="J24" t="str">
            <v>Equilibrar MFMP</v>
          </cell>
          <cell r="K24" t="str">
            <v>Banca local</v>
          </cell>
          <cell r="L24">
            <v>1</v>
          </cell>
          <cell r="M24">
            <v>0</v>
          </cell>
          <cell r="N24">
            <v>0</v>
          </cell>
          <cell r="O24">
            <v>365</v>
          </cell>
          <cell r="P24">
            <v>0</v>
          </cell>
          <cell r="Q24">
            <v>0</v>
          </cell>
          <cell r="S24">
            <v>28</v>
          </cell>
          <cell r="T24">
            <v>47422</v>
          </cell>
          <cell r="U24">
            <v>0</v>
          </cell>
          <cell r="AC24">
            <v>7</v>
          </cell>
          <cell r="AD24">
            <v>40086</v>
          </cell>
          <cell r="AE24">
            <v>18487713</v>
          </cell>
          <cell r="AF24" t="str">
            <v>FIDUBOGOTA  - Bonos 2006</v>
          </cell>
          <cell r="AH24">
            <v>21</v>
          </cell>
          <cell r="AI24" t="str">
            <v>JYP</v>
          </cell>
          <cell r="AJ24" t="str">
            <v>YEN JAPONES</v>
          </cell>
          <cell r="AK24">
            <v>0</v>
          </cell>
          <cell r="AL24">
            <v>0</v>
          </cell>
          <cell r="AN24">
            <v>1</v>
          </cell>
          <cell r="AO24" t="str">
            <v>Anticipado</v>
          </cell>
        </row>
        <row r="25">
          <cell r="A25">
            <v>30</v>
          </cell>
          <cell r="B25">
            <v>1</v>
          </cell>
          <cell r="C25">
            <v>0.07</v>
          </cell>
          <cell r="D25">
            <v>0</v>
          </cell>
          <cell r="E25">
            <v>5</v>
          </cell>
          <cell r="F25">
            <v>2</v>
          </cell>
          <cell r="G25">
            <v>4</v>
          </cell>
          <cell r="H25">
            <v>1</v>
          </cell>
          <cell r="I25">
            <v>1</v>
          </cell>
          <cell r="J25" t="str">
            <v>Equilibrar MFMP</v>
          </cell>
          <cell r="K25" t="str">
            <v>Banca local</v>
          </cell>
          <cell r="L25">
            <v>1</v>
          </cell>
          <cell r="M25">
            <v>0</v>
          </cell>
          <cell r="N25">
            <v>0</v>
          </cell>
          <cell r="O25">
            <v>365</v>
          </cell>
          <cell r="P25">
            <v>0</v>
          </cell>
          <cell r="Q25">
            <v>0</v>
          </cell>
          <cell r="S25">
            <v>29</v>
          </cell>
          <cell r="T25">
            <v>47787</v>
          </cell>
          <cell r="U25">
            <v>0</v>
          </cell>
          <cell r="AC25">
            <v>7</v>
          </cell>
          <cell r="AD25">
            <v>40086</v>
          </cell>
          <cell r="AE25">
            <v>15202582</v>
          </cell>
          <cell r="AF25">
            <v>0</v>
          </cell>
          <cell r="AH25">
            <v>22</v>
          </cell>
          <cell r="AI25" t="str">
            <v>NONE</v>
          </cell>
          <cell r="AJ25" t="str">
            <v>OTRAS MONEDAS</v>
          </cell>
          <cell r="AK25">
            <v>0</v>
          </cell>
          <cell r="AL25">
            <v>0</v>
          </cell>
        </row>
        <row r="26">
          <cell r="A26">
            <v>31</v>
          </cell>
          <cell r="B26">
            <v>1</v>
          </cell>
          <cell r="C26">
            <v>0.07</v>
          </cell>
          <cell r="D26">
            <v>0</v>
          </cell>
          <cell r="E26">
            <v>5</v>
          </cell>
          <cell r="F26">
            <v>2</v>
          </cell>
          <cell r="G26">
            <v>4</v>
          </cell>
          <cell r="H26">
            <v>1</v>
          </cell>
          <cell r="I26">
            <v>1</v>
          </cell>
          <cell r="J26" t="str">
            <v>Equilibrar MFMP</v>
          </cell>
          <cell r="K26" t="str">
            <v>Banca local</v>
          </cell>
          <cell r="L26">
            <v>1</v>
          </cell>
          <cell r="M26">
            <v>0</v>
          </cell>
          <cell r="N26">
            <v>0</v>
          </cell>
          <cell r="O26">
            <v>365</v>
          </cell>
          <cell r="P26">
            <v>0</v>
          </cell>
          <cell r="Q26">
            <v>0</v>
          </cell>
          <cell r="S26">
            <v>30</v>
          </cell>
          <cell r="T26">
            <v>0</v>
          </cell>
          <cell r="U26">
            <v>0</v>
          </cell>
          <cell r="AC26">
            <v>7</v>
          </cell>
          <cell r="AD26">
            <v>40086</v>
          </cell>
          <cell r="AE26">
            <v>15202582</v>
          </cell>
          <cell r="AF26">
            <v>0</v>
          </cell>
        </row>
        <row r="27">
          <cell r="A27">
            <v>32</v>
          </cell>
          <cell r="B27">
            <v>2</v>
          </cell>
          <cell r="C27">
            <v>0.017</v>
          </cell>
          <cell r="D27">
            <v>0</v>
          </cell>
          <cell r="E27">
            <v>20</v>
          </cell>
          <cell r="F27">
            <v>5</v>
          </cell>
          <cell r="G27">
            <v>2</v>
          </cell>
          <cell r="H27">
            <v>1</v>
          </cell>
          <cell r="I27">
            <v>2</v>
          </cell>
          <cell r="J27" t="str">
            <v>Corredores verdes (corredor Ayacucho, Cable El Pinal, Cable Villa Liliam)</v>
          </cell>
          <cell r="K27" t="str">
            <v>AFD</v>
          </cell>
          <cell r="L27">
            <v>4</v>
          </cell>
          <cell r="M27">
            <v>40816</v>
          </cell>
          <cell r="N27">
            <v>1</v>
          </cell>
          <cell r="O27">
            <v>360</v>
          </cell>
          <cell r="P27">
            <v>0</v>
          </cell>
          <cell r="Q27">
            <v>0</v>
          </cell>
          <cell r="S27">
            <v>31</v>
          </cell>
          <cell r="T27">
            <v>0</v>
          </cell>
          <cell r="U27">
            <v>0</v>
          </cell>
          <cell r="W27" t="str">
            <v>105</v>
          </cell>
          <cell r="X27">
            <v>10</v>
          </cell>
          <cell r="Y27">
            <v>5</v>
          </cell>
          <cell r="Z27">
            <v>41724</v>
          </cell>
          <cell r="AA27">
            <v>0.125</v>
          </cell>
          <cell r="AC27">
            <v>7</v>
          </cell>
          <cell r="AD27">
            <v>40086</v>
          </cell>
          <cell r="AE27">
            <v>11154784</v>
          </cell>
          <cell r="AF27">
            <v>0</v>
          </cell>
          <cell r="AN27" t="str">
            <v>code</v>
          </cell>
          <cell r="AO27" t="str">
            <v>nom</v>
          </cell>
        </row>
        <row r="28">
          <cell r="A28">
            <v>33</v>
          </cell>
          <cell r="B28">
            <v>0</v>
          </cell>
          <cell r="C28">
            <v>0</v>
          </cell>
          <cell r="D28">
            <v>0</v>
          </cell>
          <cell r="E28">
            <v>19.5</v>
          </cell>
          <cell r="F28">
            <v>4.5</v>
          </cell>
          <cell r="G28">
            <v>2</v>
          </cell>
          <cell r="H28">
            <v>1</v>
          </cell>
          <cell r="I28">
            <v>2</v>
          </cell>
          <cell r="J28" t="str">
            <v>Corredores verdes (corredor Ayacucho, Cable El Pinal, Cable Villa Liliam)</v>
          </cell>
          <cell r="K28" t="str">
            <v>AFD</v>
          </cell>
          <cell r="L28">
            <v>4</v>
          </cell>
          <cell r="M28">
            <v>40999</v>
          </cell>
          <cell r="N28">
            <v>1</v>
          </cell>
          <cell r="O28">
            <v>360</v>
          </cell>
          <cell r="P28">
            <v>0</v>
          </cell>
          <cell r="Q28">
            <v>0</v>
          </cell>
          <cell r="S28">
            <v>32</v>
          </cell>
          <cell r="T28">
            <v>40700</v>
          </cell>
          <cell r="U28">
            <v>67123467</v>
          </cell>
          <cell r="W28" t="str">
            <v>106</v>
          </cell>
          <cell r="X28">
            <v>10</v>
          </cell>
          <cell r="Y28">
            <v>6</v>
          </cell>
          <cell r="Z28">
            <v>41816</v>
          </cell>
          <cell r="AA28">
            <v>0.125</v>
          </cell>
          <cell r="AC28">
            <v>7</v>
          </cell>
          <cell r="AD28">
            <v>40087</v>
          </cell>
          <cell r="AE28">
            <v>3443121</v>
          </cell>
          <cell r="AF28">
            <v>0</v>
          </cell>
          <cell r="AN28">
            <v>0</v>
          </cell>
          <cell r="AO28" t="str">
            <v>Efectivo</v>
          </cell>
        </row>
        <row r="29">
          <cell r="A29">
            <v>34</v>
          </cell>
          <cell r="B29">
            <v>1</v>
          </cell>
          <cell r="C29">
            <v>0.02</v>
          </cell>
          <cell r="D29">
            <v>0</v>
          </cell>
          <cell r="E29">
            <v>3</v>
          </cell>
          <cell r="F29">
            <v>0</v>
          </cell>
          <cell r="G29">
            <v>1</v>
          </cell>
          <cell r="H29">
            <v>2</v>
          </cell>
          <cell r="I29">
            <v>1</v>
          </cell>
          <cell r="J29" t="str">
            <v>p. libertad Crédito de proveedores Departamento de Antioquia</v>
          </cell>
          <cell r="K29" t="str">
            <v>Banca local</v>
          </cell>
          <cell r="L29">
            <v>7</v>
          </cell>
          <cell r="M29">
            <v>0</v>
          </cell>
          <cell r="N29">
            <v>0</v>
          </cell>
          <cell r="O29">
            <v>360</v>
          </cell>
          <cell r="P29">
            <v>0</v>
          </cell>
          <cell r="Q29">
            <v>0</v>
          </cell>
          <cell r="S29">
            <v>32</v>
          </cell>
          <cell r="T29">
            <v>41760</v>
          </cell>
          <cell r="U29">
            <v>10526316</v>
          </cell>
          <cell r="W29" t="str">
            <v>115</v>
          </cell>
          <cell r="X29">
            <v>11</v>
          </cell>
          <cell r="Y29">
            <v>5</v>
          </cell>
          <cell r="Z29">
            <v>41726</v>
          </cell>
          <cell r="AA29">
            <v>0.125</v>
          </cell>
          <cell r="AC29">
            <v>7</v>
          </cell>
          <cell r="AD29">
            <v>40087</v>
          </cell>
          <cell r="AE29">
            <v>496900</v>
          </cell>
          <cell r="AF29">
            <v>0</v>
          </cell>
          <cell r="AN29">
            <v>1</v>
          </cell>
          <cell r="AO29" t="str">
            <v>Simple</v>
          </cell>
        </row>
        <row r="30">
          <cell r="A30">
            <v>35</v>
          </cell>
          <cell r="B30">
            <v>1</v>
          </cell>
          <cell r="C30">
            <v>0.02</v>
          </cell>
          <cell r="D30">
            <v>0</v>
          </cell>
          <cell r="E30">
            <v>3</v>
          </cell>
          <cell r="F30">
            <v>0</v>
          </cell>
          <cell r="G30">
            <v>1</v>
          </cell>
          <cell r="H30">
            <v>2</v>
          </cell>
          <cell r="I30">
            <v>1</v>
          </cell>
          <cell r="J30" t="str">
            <v>p. libertad Crédito de proveedores Instituto para el Desarrollo de Antioquia - IDEA</v>
          </cell>
          <cell r="K30" t="str">
            <v>Banca local</v>
          </cell>
          <cell r="L30">
            <v>7</v>
          </cell>
          <cell r="M30">
            <v>0</v>
          </cell>
          <cell r="N30">
            <v>0</v>
          </cell>
          <cell r="O30">
            <v>360</v>
          </cell>
          <cell r="P30">
            <v>0</v>
          </cell>
          <cell r="Q30">
            <v>0</v>
          </cell>
          <cell r="S30">
            <v>32</v>
          </cell>
          <cell r="T30">
            <v>41883</v>
          </cell>
          <cell r="U30">
            <v>39650217</v>
          </cell>
          <cell r="W30" t="str">
            <v>116</v>
          </cell>
          <cell r="X30">
            <v>11</v>
          </cell>
          <cell r="Y30">
            <v>6</v>
          </cell>
          <cell r="Z30">
            <v>41818</v>
          </cell>
          <cell r="AA30">
            <v>0.125</v>
          </cell>
          <cell r="AC30">
            <v>7</v>
          </cell>
          <cell r="AD30">
            <v>40118</v>
          </cell>
          <cell r="AE30">
            <v>3355032</v>
          </cell>
          <cell r="AF30" t="str">
            <v>DECEVAL - Bonos 2006</v>
          </cell>
        </row>
        <row r="31">
          <cell r="A31">
            <v>36</v>
          </cell>
          <cell r="B31">
            <v>1</v>
          </cell>
          <cell r="C31">
            <v>0.02</v>
          </cell>
          <cell r="D31">
            <v>0</v>
          </cell>
          <cell r="E31">
            <v>3</v>
          </cell>
          <cell r="F31">
            <v>0</v>
          </cell>
          <cell r="G31">
            <v>1</v>
          </cell>
          <cell r="H31">
            <v>2</v>
          </cell>
          <cell r="I31">
            <v>1</v>
          </cell>
          <cell r="J31" t="str">
            <v>p. libertad Crédito de proveedores Empresa de vivienda de Antioquia - VIVA</v>
          </cell>
          <cell r="K31" t="str">
            <v>Banca local</v>
          </cell>
          <cell r="L31">
            <v>7</v>
          </cell>
          <cell r="M31">
            <v>0</v>
          </cell>
          <cell r="N31">
            <v>0</v>
          </cell>
          <cell r="O31">
            <v>360</v>
          </cell>
          <cell r="P31">
            <v>0</v>
          </cell>
          <cell r="Q31">
            <v>0</v>
          </cell>
          <cell r="S31">
            <v>33</v>
          </cell>
          <cell r="T31">
            <v>40897</v>
          </cell>
          <cell r="U31">
            <v>84000000</v>
          </cell>
          <cell r="W31" t="str">
            <v>341</v>
          </cell>
          <cell r="X31">
            <v>34</v>
          </cell>
          <cell r="Y31">
            <v>1</v>
          </cell>
          <cell r="Z31">
            <v>41626</v>
          </cell>
          <cell r="AA31">
            <v>0.2</v>
          </cell>
          <cell r="AC31">
            <v>7</v>
          </cell>
          <cell r="AD31">
            <v>40118</v>
          </cell>
          <cell r="AE31">
            <v>496900</v>
          </cell>
          <cell r="AF31">
            <v>0</v>
          </cell>
        </row>
        <row r="32">
          <cell r="A32">
            <v>37</v>
          </cell>
          <cell r="B32">
            <v>1</v>
          </cell>
          <cell r="C32">
            <v>0.02</v>
          </cell>
          <cell r="D32">
            <v>0</v>
          </cell>
          <cell r="E32">
            <v>3</v>
          </cell>
          <cell r="F32">
            <v>0</v>
          </cell>
          <cell r="G32">
            <v>1</v>
          </cell>
          <cell r="H32">
            <v>2</v>
          </cell>
          <cell r="I32">
            <v>1</v>
          </cell>
          <cell r="J32" t="str">
            <v>p. libertad Crédito de proveedores Pensiones de Antioquia</v>
          </cell>
          <cell r="K32" t="str">
            <v>Banca local</v>
          </cell>
          <cell r="L32">
            <v>7</v>
          </cell>
          <cell r="M32">
            <v>0</v>
          </cell>
          <cell r="N32">
            <v>0</v>
          </cell>
          <cell r="O32">
            <v>360</v>
          </cell>
          <cell r="P32">
            <v>0</v>
          </cell>
          <cell r="Q32">
            <v>0</v>
          </cell>
          <cell r="S32">
            <v>34</v>
          </cell>
          <cell r="T32">
            <v>41565</v>
          </cell>
          <cell r="U32">
            <v>28825925933</v>
          </cell>
          <cell r="W32" t="str">
            <v>342</v>
          </cell>
          <cell r="X32">
            <v>34</v>
          </cell>
          <cell r="Y32">
            <v>2</v>
          </cell>
          <cell r="Z32">
            <v>41790</v>
          </cell>
          <cell r="AA32">
            <v>0.4</v>
          </cell>
          <cell r="AC32">
            <v>7</v>
          </cell>
          <cell r="AD32">
            <v>40148</v>
          </cell>
          <cell r="AE32">
            <v>3532165</v>
          </cell>
          <cell r="AF32" t="str">
            <v>DECEVAL - Bonos 2006</v>
          </cell>
          <cell r="AH32">
            <v>0</v>
          </cell>
          <cell r="AI32" t="str">
            <v>Fija</v>
          </cell>
          <cell r="AJ32">
            <v>3</v>
          </cell>
        </row>
        <row r="33">
          <cell r="A33">
            <v>44</v>
          </cell>
          <cell r="B33">
            <v>5</v>
          </cell>
          <cell r="C33">
            <v>0</v>
          </cell>
          <cell r="D33">
            <v>0</v>
          </cell>
          <cell r="E33">
            <v>12</v>
          </cell>
          <cell r="F33">
            <v>0</v>
          </cell>
          <cell r="G33">
            <v>1</v>
          </cell>
          <cell r="H33">
            <v>1</v>
          </cell>
          <cell r="I33">
            <v>1</v>
          </cell>
          <cell r="J33" t="str">
            <v>gastos por calificadoras deuda int 2013-2024</v>
          </cell>
          <cell r="K33" t="str">
            <v>Ninguna</v>
          </cell>
          <cell r="L33">
            <v>5</v>
          </cell>
          <cell r="M33">
            <v>0</v>
          </cell>
          <cell r="N33">
            <v>0</v>
          </cell>
          <cell r="O33">
            <v>365</v>
          </cell>
          <cell r="P33">
            <v>0</v>
          </cell>
          <cell r="Q33">
            <v>0</v>
          </cell>
          <cell r="S33">
            <v>35</v>
          </cell>
          <cell r="T33">
            <v>41565</v>
          </cell>
          <cell r="U33">
            <v>9997839875</v>
          </cell>
          <cell r="W33" t="str">
            <v>343</v>
          </cell>
          <cell r="X33">
            <v>34</v>
          </cell>
          <cell r="Y33">
            <v>3</v>
          </cell>
          <cell r="Z33">
            <v>42185</v>
          </cell>
          <cell r="AA33">
            <v>0.4</v>
          </cell>
          <cell r="AC33">
            <v>7</v>
          </cell>
          <cell r="AD33">
            <v>40148</v>
          </cell>
          <cell r="AE33">
            <v>496900</v>
          </cell>
          <cell r="AF33" t="str">
            <v>FIDUBOGOTA  - Bonos 2006</v>
          </cell>
          <cell r="AH33">
            <v>1</v>
          </cell>
          <cell r="AI33" t="str">
            <v>DTF EA</v>
          </cell>
          <cell r="AJ33">
            <v>5</v>
          </cell>
        </row>
        <row r="34">
          <cell r="A34">
            <v>45</v>
          </cell>
          <cell r="B34">
            <v>5</v>
          </cell>
          <cell r="C34">
            <v>0</v>
          </cell>
          <cell r="D34">
            <v>0</v>
          </cell>
          <cell r="E34">
            <v>12</v>
          </cell>
          <cell r="F34">
            <v>0</v>
          </cell>
          <cell r="G34">
            <v>1</v>
          </cell>
          <cell r="H34">
            <v>1</v>
          </cell>
          <cell r="I34">
            <v>1</v>
          </cell>
          <cell r="J34" t="str">
            <v>gastos por calificadoras deuda ext 2013-2024</v>
          </cell>
          <cell r="K34" t="str">
            <v>Ninguna</v>
          </cell>
          <cell r="L34">
            <v>6</v>
          </cell>
          <cell r="M34">
            <v>0</v>
          </cell>
          <cell r="N34">
            <v>0</v>
          </cell>
          <cell r="O34">
            <v>365</v>
          </cell>
          <cell r="P34">
            <v>0</v>
          </cell>
          <cell r="Q34">
            <v>0</v>
          </cell>
          <cell r="S34">
            <v>36</v>
          </cell>
          <cell r="T34">
            <v>41565</v>
          </cell>
          <cell r="U34">
            <v>5064558520</v>
          </cell>
          <cell r="W34" t="str">
            <v>351</v>
          </cell>
          <cell r="X34">
            <v>35</v>
          </cell>
          <cell r="Y34">
            <v>1</v>
          </cell>
          <cell r="Z34">
            <v>41626</v>
          </cell>
          <cell r="AA34">
            <v>0.2</v>
          </cell>
          <cell r="AC34">
            <v>7</v>
          </cell>
          <cell r="AD34">
            <v>40179</v>
          </cell>
          <cell r="AE34">
            <v>3532165</v>
          </cell>
          <cell r="AF34">
            <v>0</v>
          </cell>
          <cell r="AH34">
            <v>2</v>
          </cell>
          <cell r="AI34" t="str">
            <v>Libor 6M</v>
          </cell>
          <cell r="AJ34">
            <v>2</v>
          </cell>
        </row>
        <row r="35">
          <cell r="A35">
            <v>54</v>
          </cell>
          <cell r="B35">
            <v>4</v>
          </cell>
          <cell r="C35">
            <v>0.051</v>
          </cell>
          <cell r="D35">
            <v>0</v>
          </cell>
          <cell r="E35">
            <v>7.499</v>
          </cell>
          <cell r="F35">
            <v>8</v>
          </cell>
          <cell r="G35">
            <v>1</v>
          </cell>
          <cell r="H35">
            <v>1</v>
          </cell>
          <cell r="I35">
            <v>1</v>
          </cell>
          <cell r="J35" t="str">
            <v>bonos 06: liquidacion intereses hasta jun-20-2014</v>
          </cell>
          <cell r="K35" t="str">
            <v>DECEVAL</v>
          </cell>
          <cell r="L35">
            <v>2</v>
          </cell>
          <cell r="M35">
            <v>0</v>
          </cell>
          <cell r="N35">
            <v>0</v>
          </cell>
          <cell r="O35">
            <v>365</v>
          </cell>
          <cell r="P35">
            <v>0</v>
          </cell>
          <cell r="Q35">
            <v>0</v>
          </cell>
          <cell r="S35">
            <v>37</v>
          </cell>
          <cell r="T35">
            <v>41565</v>
          </cell>
          <cell r="U35">
            <v>2502258617</v>
          </cell>
          <cell r="W35" t="str">
            <v>352</v>
          </cell>
          <cell r="X35">
            <v>35</v>
          </cell>
          <cell r="Y35">
            <v>2</v>
          </cell>
          <cell r="Z35">
            <v>41790</v>
          </cell>
          <cell r="AA35">
            <v>0.4</v>
          </cell>
          <cell r="AC35">
            <v>7</v>
          </cell>
          <cell r="AD35">
            <v>40179</v>
          </cell>
          <cell r="AE35">
            <v>515000</v>
          </cell>
          <cell r="AF35">
            <v>0</v>
          </cell>
          <cell r="AH35">
            <v>3</v>
          </cell>
          <cell r="AI35" t="str">
            <v>Deval</v>
          </cell>
          <cell r="AJ35">
            <v>3</v>
          </cell>
        </row>
        <row r="36">
          <cell r="A36">
            <v>55</v>
          </cell>
          <cell r="B36">
            <v>4</v>
          </cell>
          <cell r="C36">
            <v>0.06</v>
          </cell>
          <cell r="D36">
            <v>0</v>
          </cell>
          <cell r="E36">
            <v>20</v>
          </cell>
          <cell r="F36">
            <v>19</v>
          </cell>
          <cell r="G36">
            <v>1</v>
          </cell>
          <cell r="H36">
            <v>1</v>
          </cell>
          <cell r="I36">
            <v>1</v>
          </cell>
          <cell r="J36" t="str">
            <v>Bonos 14: Prepago de la deuda interna a jun-30-2014, prepago bonos06</v>
          </cell>
          <cell r="K36" t="str">
            <v>DECEVAL</v>
          </cell>
          <cell r="L36">
            <v>2</v>
          </cell>
          <cell r="M36">
            <v>0</v>
          </cell>
          <cell r="N36">
            <v>0</v>
          </cell>
          <cell r="O36">
            <v>365</v>
          </cell>
          <cell r="P36">
            <v>0</v>
          </cell>
          <cell r="Q36">
            <v>0</v>
          </cell>
          <cell r="S36">
            <v>44</v>
          </cell>
          <cell r="T36">
            <v>41258</v>
          </cell>
          <cell r="U36">
            <v>0.001</v>
          </cell>
          <cell r="W36" t="str">
            <v>353</v>
          </cell>
          <cell r="X36">
            <v>35</v>
          </cell>
          <cell r="Y36">
            <v>3</v>
          </cell>
          <cell r="Z36">
            <v>42185</v>
          </cell>
          <cell r="AA36">
            <v>0.4</v>
          </cell>
          <cell r="AC36">
            <v>7</v>
          </cell>
          <cell r="AD36">
            <v>40210</v>
          </cell>
          <cell r="AE36">
            <v>3190343</v>
          </cell>
          <cell r="AF36">
            <v>0</v>
          </cell>
          <cell r="AH36">
            <v>4</v>
          </cell>
          <cell r="AI36" t="str">
            <v>IPC</v>
          </cell>
          <cell r="AJ36">
            <v>4</v>
          </cell>
        </row>
        <row r="37">
          <cell r="A37">
            <v>56</v>
          </cell>
          <cell r="B37">
            <v>1</v>
          </cell>
          <cell r="C37">
            <v>0</v>
          </cell>
          <cell r="D37">
            <v>0</v>
          </cell>
          <cell r="E37">
            <v>0.0027397260273972603</v>
          </cell>
          <cell r="F37">
            <v>0</v>
          </cell>
          <cell r="G37">
            <v>365</v>
          </cell>
          <cell r="H37">
            <v>1</v>
          </cell>
          <cell r="I37">
            <v>1</v>
          </cell>
          <cell r="J37" t="str">
            <v>Bonos 14: Prima por recompra de bonos06 y gastos emisión bonos14</v>
          </cell>
          <cell r="K37" t="str">
            <v>DECEVAL</v>
          </cell>
          <cell r="L37">
            <v>2</v>
          </cell>
          <cell r="M37">
            <v>0</v>
          </cell>
          <cell r="N37">
            <v>0</v>
          </cell>
          <cell r="O37">
            <v>365</v>
          </cell>
          <cell r="P37">
            <v>0</v>
          </cell>
          <cell r="Q37">
            <v>0</v>
          </cell>
          <cell r="S37">
            <v>45</v>
          </cell>
          <cell r="T37">
            <v>41258</v>
          </cell>
          <cell r="U37">
            <v>0.001</v>
          </cell>
          <cell r="W37" t="str">
            <v>361</v>
          </cell>
          <cell r="X37">
            <v>36</v>
          </cell>
          <cell r="Y37">
            <v>1</v>
          </cell>
          <cell r="Z37">
            <v>41626</v>
          </cell>
          <cell r="AA37">
            <v>0.2</v>
          </cell>
          <cell r="AC37">
            <v>7</v>
          </cell>
          <cell r="AD37">
            <v>40210</v>
          </cell>
          <cell r="AE37">
            <v>515000</v>
          </cell>
          <cell r="AF37">
            <v>0</v>
          </cell>
          <cell r="AH37">
            <v>5</v>
          </cell>
          <cell r="AI37" t="str">
            <v>otra</v>
          </cell>
          <cell r="AJ37">
            <v>6</v>
          </cell>
        </row>
        <row r="38">
          <cell r="A38">
            <v>57</v>
          </cell>
          <cell r="B38">
            <v>0</v>
          </cell>
          <cell r="C38">
            <v>0</v>
          </cell>
          <cell r="D38">
            <v>0</v>
          </cell>
          <cell r="E38">
            <v>18</v>
          </cell>
          <cell r="F38">
            <v>3</v>
          </cell>
          <cell r="G38">
            <v>2</v>
          </cell>
          <cell r="H38">
            <v>1</v>
          </cell>
          <cell r="I38">
            <v>2</v>
          </cell>
          <cell r="J38" t="str">
            <v>Corredores verdes (corredor Ayacucho, Cable El Pinal, Cable Villa Liliam)</v>
          </cell>
          <cell r="K38" t="str">
            <v>AFD</v>
          </cell>
          <cell r="L38">
            <v>4</v>
          </cell>
          <cell r="M38">
            <v>41547</v>
          </cell>
          <cell r="N38">
            <v>1</v>
          </cell>
          <cell r="O38">
            <v>360</v>
          </cell>
          <cell r="P38">
            <v>0</v>
          </cell>
          <cell r="Q38">
            <v>0</v>
          </cell>
          <cell r="S38">
            <v>52</v>
          </cell>
          <cell r="T38">
            <v>41810</v>
          </cell>
          <cell r="U38">
            <v>0.001</v>
          </cell>
          <cell r="W38" t="str">
            <v>362</v>
          </cell>
          <cell r="X38">
            <v>36</v>
          </cell>
          <cell r="Y38">
            <v>2</v>
          </cell>
          <cell r="Z38">
            <v>41790</v>
          </cell>
          <cell r="AA38">
            <v>0.4</v>
          </cell>
          <cell r="AC38">
            <v>7</v>
          </cell>
          <cell r="AD38">
            <v>40238</v>
          </cell>
          <cell r="AE38">
            <v>3532165</v>
          </cell>
          <cell r="AF38">
            <v>0</v>
          </cell>
        </row>
        <row r="39">
          <cell r="A39">
            <v>58</v>
          </cell>
          <cell r="B39">
            <v>1</v>
          </cell>
          <cell r="C39">
            <v>0.01923</v>
          </cell>
          <cell r="D39">
            <v>0</v>
          </cell>
          <cell r="E39">
            <v>3</v>
          </cell>
          <cell r="F39">
            <v>1</v>
          </cell>
          <cell r="G39">
            <v>4</v>
          </cell>
          <cell r="H39">
            <v>1</v>
          </cell>
          <cell r="I39">
            <v>1</v>
          </cell>
          <cell r="J39" t="str">
            <v>Obras públicas</v>
          </cell>
          <cell r="K39" t="str">
            <v>BANCO DE OCCIDENTE</v>
          </cell>
          <cell r="L39">
            <v>1</v>
          </cell>
          <cell r="M39">
            <v>0</v>
          </cell>
          <cell r="N39">
            <v>0</v>
          </cell>
          <cell r="O39">
            <v>360</v>
          </cell>
          <cell r="P39">
            <v>0</v>
          </cell>
          <cell r="Q39">
            <v>1</v>
          </cell>
          <cell r="S39">
            <v>53</v>
          </cell>
          <cell r="T39">
            <v>41810</v>
          </cell>
          <cell r="U39">
            <v>260000000000</v>
          </cell>
          <cell r="W39" t="str">
            <v>363</v>
          </cell>
          <cell r="X39">
            <v>36</v>
          </cell>
          <cell r="Y39">
            <v>3</v>
          </cell>
          <cell r="Z39">
            <v>42185</v>
          </cell>
          <cell r="AA39">
            <v>0.4</v>
          </cell>
          <cell r="AC39">
            <v>7</v>
          </cell>
          <cell r="AD39">
            <v>40238</v>
          </cell>
          <cell r="AE39">
            <v>515000</v>
          </cell>
          <cell r="AF39">
            <v>0</v>
          </cell>
        </row>
        <row r="40">
          <cell r="A40">
            <v>59</v>
          </cell>
          <cell r="B40">
            <v>1</v>
          </cell>
          <cell r="C40">
            <v>0.01923</v>
          </cell>
          <cell r="D40">
            <v>0</v>
          </cell>
          <cell r="E40">
            <v>3</v>
          </cell>
          <cell r="F40">
            <v>1</v>
          </cell>
          <cell r="G40">
            <v>4</v>
          </cell>
          <cell r="H40">
            <v>1</v>
          </cell>
          <cell r="I40">
            <v>1</v>
          </cell>
          <cell r="J40" t="str">
            <v>Recompra de la deuda interna</v>
          </cell>
          <cell r="K40" t="str">
            <v>BANCO DE BOGOTÁ - Sustitución</v>
          </cell>
          <cell r="L40">
            <v>1</v>
          </cell>
          <cell r="M40">
            <v>0</v>
          </cell>
          <cell r="N40">
            <v>0</v>
          </cell>
          <cell r="O40">
            <v>360</v>
          </cell>
          <cell r="P40">
            <v>0</v>
          </cell>
          <cell r="Q40">
            <v>1</v>
          </cell>
          <cell r="S40">
            <v>54</v>
          </cell>
          <cell r="T40">
            <v>39070</v>
          </cell>
          <cell r="U40">
            <v>141000000000</v>
          </cell>
          <cell r="W40" t="str">
            <v>371</v>
          </cell>
          <cell r="X40">
            <v>37</v>
          </cell>
          <cell r="Y40">
            <v>1</v>
          </cell>
          <cell r="Z40">
            <v>41626</v>
          </cell>
          <cell r="AA40">
            <v>0.2</v>
          </cell>
          <cell r="AC40">
            <v>7</v>
          </cell>
          <cell r="AD40">
            <v>40269</v>
          </cell>
          <cell r="AE40">
            <v>3418225</v>
          </cell>
          <cell r="AF40">
            <v>0</v>
          </cell>
        </row>
        <row r="41">
          <cell r="A41">
            <v>60</v>
          </cell>
          <cell r="B41">
            <v>1</v>
          </cell>
          <cell r="C41">
            <v>0.0126</v>
          </cell>
          <cell r="D41">
            <v>0</v>
          </cell>
          <cell r="E41">
            <v>3</v>
          </cell>
          <cell r="F41">
            <v>1</v>
          </cell>
          <cell r="G41">
            <v>4</v>
          </cell>
          <cell r="H41">
            <v>1</v>
          </cell>
          <cell r="I41">
            <v>1</v>
          </cell>
          <cell r="J41" t="str">
            <v>Construcción PUIs, SITP, Mtto. Infraestructura publica</v>
          </cell>
          <cell r="K41" t="str">
            <v>BANCO DE OCCIDENTE</v>
          </cell>
          <cell r="L41">
            <v>1</v>
          </cell>
          <cell r="M41">
            <v>0</v>
          </cell>
          <cell r="N41">
            <v>0</v>
          </cell>
          <cell r="O41">
            <v>365</v>
          </cell>
          <cell r="P41">
            <v>0</v>
          </cell>
          <cell r="Q41">
            <v>1</v>
          </cell>
          <cell r="S41">
            <v>55</v>
          </cell>
          <cell r="T41">
            <v>41810</v>
          </cell>
          <cell r="U41">
            <v>401000000000</v>
          </cell>
          <cell r="W41" t="str">
            <v>372</v>
          </cell>
          <cell r="X41">
            <v>37</v>
          </cell>
          <cell r="Y41">
            <v>2</v>
          </cell>
          <cell r="Z41">
            <v>41790</v>
          </cell>
          <cell r="AA41">
            <v>0.4</v>
          </cell>
          <cell r="AC41">
            <v>7</v>
          </cell>
          <cell r="AD41">
            <v>40269</v>
          </cell>
          <cell r="AE41">
            <v>515000</v>
          </cell>
          <cell r="AF41">
            <v>0</v>
          </cell>
        </row>
        <row r="42">
          <cell r="A42">
            <v>2</v>
          </cell>
          <cell r="B42">
            <v>1</v>
          </cell>
          <cell r="C42">
            <v>0.0244</v>
          </cell>
          <cell r="D42">
            <v>0</v>
          </cell>
          <cell r="E42">
            <v>5</v>
          </cell>
          <cell r="F42">
            <v>2</v>
          </cell>
          <cell r="G42">
            <v>4</v>
          </cell>
          <cell r="H42">
            <v>1</v>
          </cell>
          <cell r="I42">
            <v>1</v>
          </cell>
          <cell r="J42" t="str">
            <v>Obras malla vial definidas por el sistema de administración vial</v>
          </cell>
          <cell r="K42" t="str">
            <v>BANCO POPULAR</v>
          </cell>
          <cell r="L42">
            <v>1</v>
          </cell>
          <cell r="M42">
            <v>0</v>
          </cell>
          <cell r="N42">
            <v>0</v>
          </cell>
          <cell r="O42">
            <v>365</v>
          </cell>
          <cell r="P42">
            <v>0</v>
          </cell>
          <cell r="Q42">
            <v>1</v>
          </cell>
          <cell r="S42">
            <v>56</v>
          </cell>
          <cell r="T42">
            <v>41810</v>
          </cell>
          <cell r="U42">
            <v>0.001</v>
          </cell>
          <cell r="W42" t="str">
            <v>373</v>
          </cell>
          <cell r="X42">
            <v>37</v>
          </cell>
          <cell r="Y42">
            <v>3</v>
          </cell>
          <cell r="Z42">
            <v>42185</v>
          </cell>
          <cell r="AA42">
            <v>0.4</v>
          </cell>
          <cell r="AC42">
            <v>7</v>
          </cell>
          <cell r="AD42">
            <v>40298</v>
          </cell>
          <cell r="AE42">
            <v>36673400</v>
          </cell>
          <cell r="AF42" t="str">
            <v>BOLSA DE VALORES DE COLOMBIA</v>
          </cell>
        </row>
        <row r="43">
          <cell r="A43">
            <v>3</v>
          </cell>
          <cell r="B43">
            <v>1</v>
          </cell>
          <cell r="C43">
            <v>0.0294</v>
          </cell>
          <cell r="D43">
            <v>0</v>
          </cell>
          <cell r="E43">
            <v>5</v>
          </cell>
          <cell r="F43">
            <v>2</v>
          </cell>
          <cell r="G43">
            <v>4</v>
          </cell>
          <cell r="H43">
            <v>1</v>
          </cell>
          <cell r="I43">
            <v>1</v>
          </cell>
          <cell r="J43" t="str">
            <v>Construcción y Mtto. de puentes, obras malla vial definidas por el sistema de administración vial, ampliación y apertura red vial rural</v>
          </cell>
          <cell r="K43" t="str">
            <v>BBVA</v>
          </cell>
          <cell r="L43">
            <v>1</v>
          </cell>
          <cell r="M43">
            <v>0</v>
          </cell>
          <cell r="N43">
            <v>0</v>
          </cell>
          <cell r="O43">
            <v>365</v>
          </cell>
          <cell r="P43">
            <v>0</v>
          </cell>
          <cell r="Q43">
            <v>1</v>
          </cell>
          <cell r="S43">
            <v>57</v>
          </cell>
          <cell r="T43">
            <v>41533</v>
          </cell>
          <cell r="U43">
            <v>48700000</v>
          </cell>
          <cell r="W43" t="str">
            <v/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C43">
            <v>7</v>
          </cell>
          <cell r="AD43">
            <v>40299</v>
          </cell>
          <cell r="AE43">
            <v>3532165</v>
          </cell>
          <cell r="AF43">
            <v>0</v>
          </cell>
        </row>
        <row r="44">
          <cell r="A44">
            <v>4</v>
          </cell>
          <cell r="B44">
            <v>1</v>
          </cell>
          <cell r="C44">
            <v>0.039</v>
          </cell>
          <cell r="D44">
            <v>0</v>
          </cell>
          <cell r="E44">
            <v>5</v>
          </cell>
          <cell r="F44">
            <v>2</v>
          </cell>
          <cell r="G44">
            <v>4</v>
          </cell>
          <cell r="H44">
            <v>1</v>
          </cell>
          <cell r="I44">
            <v>1</v>
          </cell>
          <cell r="J44" t="str">
            <v>Construcción y Mantenimiento de la Malla Vial</v>
          </cell>
          <cell r="K44" t="str">
            <v>BBVA</v>
          </cell>
          <cell r="L44">
            <v>1</v>
          </cell>
          <cell r="M44">
            <v>0</v>
          </cell>
          <cell r="N44">
            <v>0</v>
          </cell>
          <cell r="O44">
            <v>365</v>
          </cell>
          <cell r="P44">
            <v>0</v>
          </cell>
          <cell r="Q44">
            <v>1</v>
          </cell>
          <cell r="S44">
            <v>58</v>
          </cell>
          <cell r="T44">
            <v>41269</v>
          </cell>
          <cell r="U44">
            <v>52000000000</v>
          </cell>
          <cell r="W44" t="str">
            <v/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C44">
            <v>7</v>
          </cell>
          <cell r="AD44">
            <v>40299</v>
          </cell>
          <cell r="AE44">
            <v>515000</v>
          </cell>
          <cell r="AF44">
            <v>0</v>
          </cell>
        </row>
        <row r="45">
          <cell r="A45">
            <v>5</v>
          </cell>
          <cell r="B45">
            <v>1</v>
          </cell>
          <cell r="C45">
            <v>0.030339190664062876</v>
          </cell>
          <cell r="D45">
            <v>0</v>
          </cell>
          <cell r="E45">
            <v>5</v>
          </cell>
          <cell r="F45">
            <v>2</v>
          </cell>
          <cell r="G45">
            <v>4</v>
          </cell>
          <cell r="H45">
            <v>1</v>
          </cell>
          <cell r="I45">
            <v>1</v>
          </cell>
          <cell r="J45" t="str">
            <v>Adquisición Predios por Valorización Vía Poblado</v>
          </cell>
          <cell r="K45" t="str">
            <v>Banco de Occidente</v>
          </cell>
          <cell r="L45">
            <v>1</v>
          </cell>
          <cell r="M45">
            <v>0</v>
          </cell>
          <cell r="N45">
            <v>0</v>
          </cell>
          <cell r="O45">
            <v>365</v>
          </cell>
          <cell r="P45">
            <v>0</v>
          </cell>
          <cell r="Q45">
            <v>1</v>
          </cell>
          <cell r="S45">
            <v>59</v>
          </cell>
          <cell r="T45">
            <v>41271</v>
          </cell>
          <cell r="U45">
            <v>42083333333</v>
          </cell>
          <cell r="W45" t="str">
            <v/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C45">
            <v>7</v>
          </cell>
          <cell r="AD45">
            <v>40330</v>
          </cell>
          <cell r="AE45">
            <v>3418225</v>
          </cell>
          <cell r="AF45">
            <v>0</v>
          </cell>
        </row>
        <row r="46">
          <cell r="A46">
            <v>8</v>
          </cell>
          <cell r="B46">
            <v>1</v>
          </cell>
          <cell r="C46">
            <v>0.031</v>
          </cell>
          <cell r="D46">
            <v>0</v>
          </cell>
          <cell r="E46">
            <v>10</v>
          </cell>
          <cell r="F46">
            <v>9</v>
          </cell>
          <cell r="G46">
            <v>1</v>
          </cell>
          <cell r="H46">
            <v>1</v>
          </cell>
          <cell r="I46">
            <v>1</v>
          </cell>
          <cell r="J46" t="str">
            <v>Bonos99:</v>
          </cell>
          <cell r="K46" t="str">
            <v>DECEVAL</v>
          </cell>
          <cell r="L46">
            <v>2</v>
          </cell>
          <cell r="M46">
            <v>0</v>
          </cell>
          <cell r="N46">
            <v>0</v>
          </cell>
          <cell r="O46">
            <v>365</v>
          </cell>
          <cell r="P46">
            <v>0</v>
          </cell>
          <cell r="Q46">
            <v>1</v>
          </cell>
          <cell r="S46">
            <v>60</v>
          </cell>
          <cell r="T46">
            <v>41631</v>
          </cell>
          <cell r="U46">
            <v>178000000000</v>
          </cell>
          <cell r="W46" t="str">
            <v/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C46">
            <v>7</v>
          </cell>
          <cell r="AD46">
            <v>40330</v>
          </cell>
          <cell r="AE46">
            <v>515000</v>
          </cell>
          <cell r="AF46">
            <v>0</v>
          </cell>
        </row>
        <row r="47">
          <cell r="A47">
            <v>9</v>
          </cell>
          <cell r="B47">
            <v>1</v>
          </cell>
          <cell r="C47">
            <v>0.0228</v>
          </cell>
          <cell r="D47">
            <v>0</v>
          </cell>
          <cell r="E47">
            <v>5</v>
          </cell>
          <cell r="F47">
            <v>2</v>
          </cell>
          <cell r="G47">
            <v>4</v>
          </cell>
          <cell r="H47">
            <v>1</v>
          </cell>
          <cell r="I47">
            <v>1</v>
          </cell>
          <cell r="J47" t="str">
            <v>Obras malla vial definidas por el sistema de administración vial</v>
          </cell>
          <cell r="K47" t="str">
            <v>Banco Bogota</v>
          </cell>
          <cell r="L47">
            <v>1</v>
          </cell>
          <cell r="M47">
            <v>0</v>
          </cell>
          <cell r="N47">
            <v>0</v>
          </cell>
          <cell r="O47">
            <v>365</v>
          </cell>
          <cell r="P47">
            <v>0</v>
          </cell>
          <cell r="Q47">
            <v>1</v>
          </cell>
          <cell r="S47">
            <v>2</v>
          </cell>
          <cell r="T47">
            <v>40534</v>
          </cell>
          <cell r="U47">
            <v>5000000000</v>
          </cell>
          <cell r="W47" t="str">
            <v/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C47">
            <v>7</v>
          </cell>
          <cell r="AD47">
            <v>40360</v>
          </cell>
          <cell r="AE47">
            <v>3532165</v>
          </cell>
          <cell r="AF47">
            <v>0</v>
          </cell>
        </row>
        <row r="48">
          <cell r="A48">
            <v>53</v>
          </cell>
          <cell r="B48">
            <v>4</v>
          </cell>
          <cell r="C48">
            <v>0.06</v>
          </cell>
          <cell r="D48">
            <v>0</v>
          </cell>
          <cell r="E48">
            <v>20</v>
          </cell>
          <cell r="F48">
            <v>19</v>
          </cell>
          <cell r="G48">
            <v>1</v>
          </cell>
          <cell r="H48">
            <v>1</v>
          </cell>
          <cell r="I48">
            <v>1</v>
          </cell>
          <cell r="J48" t="str">
            <v>Bonos 14: Prepago de la deuda interna a jun-30-2014</v>
          </cell>
          <cell r="K48" t="str">
            <v>DECEVAL</v>
          </cell>
          <cell r="L48">
            <v>2</v>
          </cell>
          <cell r="M48">
            <v>0</v>
          </cell>
          <cell r="N48">
            <v>0</v>
          </cell>
          <cell r="O48">
            <v>365</v>
          </cell>
          <cell r="P48">
            <v>0</v>
          </cell>
          <cell r="Q48">
            <v>1</v>
          </cell>
          <cell r="S48">
            <v>3</v>
          </cell>
          <cell r="T48">
            <v>40147</v>
          </cell>
          <cell r="U48">
            <v>39500000000</v>
          </cell>
          <cell r="W48" t="str">
            <v/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C48">
            <v>7</v>
          </cell>
          <cell r="AD48">
            <v>40360</v>
          </cell>
          <cell r="AE48">
            <v>515000</v>
          </cell>
          <cell r="AF48">
            <v>0</v>
          </cell>
        </row>
        <row r="49">
          <cell r="A49">
            <v>52</v>
          </cell>
          <cell r="B49">
            <v>1</v>
          </cell>
          <cell r="C49">
            <v>0</v>
          </cell>
          <cell r="D49">
            <v>0</v>
          </cell>
          <cell r="E49">
            <v>0.0027397260273972603</v>
          </cell>
          <cell r="F49">
            <v>0</v>
          </cell>
          <cell r="G49">
            <v>365</v>
          </cell>
          <cell r="H49">
            <v>1</v>
          </cell>
          <cell r="I49">
            <v>1</v>
          </cell>
          <cell r="J49" t="str">
            <v>Bonos 14: Gastos emisión bonos14</v>
          </cell>
          <cell r="K49" t="str">
            <v>DECEVAL</v>
          </cell>
          <cell r="L49">
            <v>2</v>
          </cell>
          <cell r="M49">
            <v>0</v>
          </cell>
          <cell r="N49">
            <v>0</v>
          </cell>
          <cell r="O49">
            <v>365</v>
          </cell>
          <cell r="P49">
            <v>0</v>
          </cell>
          <cell r="Q49">
            <v>1</v>
          </cell>
          <cell r="S49">
            <v>4</v>
          </cell>
          <cell r="T49">
            <v>39420</v>
          </cell>
          <cell r="U49">
            <v>11535836347</v>
          </cell>
          <cell r="W49" t="str">
            <v/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C49">
            <v>7</v>
          </cell>
          <cell r="AD49">
            <v>40391</v>
          </cell>
          <cell r="AE49">
            <v>3532165</v>
          </cell>
          <cell r="AF49">
            <v>0</v>
          </cell>
        </row>
        <row r="50">
          <cell r="A50">
            <v>13</v>
          </cell>
          <cell r="B50">
            <v>1</v>
          </cell>
          <cell r="C50">
            <v>0.0126</v>
          </cell>
          <cell r="D50">
            <v>0</v>
          </cell>
          <cell r="E50">
            <v>3</v>
          </cell>
          <cell r="F50">
            <v>1</v>
          </cell>
          <cell r="G50">
            <v>4</v>
          </cell>
          <cell r="H50">
            <v>1</v>
          </cell>
          <cell r="I50">
            <v>1</v>
          </cell>
          <cell r="J50" t="str">
            <v>Construcción PUIs, SITP, Mtto. Infraestructura publica. Saldo pendiente a jun-2014</v>
          </cell>
          <cell r="K50" t="str">
            <v>BANCO DE OCCIDENTE</v>
          </cell>
          <cell r="L50">
            <v>1</v>
          </cell>
          <cell r="M50">
            <v>0</v>
          </cell>
          <cell r="N50">
            <v>0</v>
          </cell>
          <cell r="O50">
            <v>365</v>
          </cell>
          <cell r="P50">
            <v>0</v>
          </cell>
          <cell r="Q50">
            <v>0</v>
          </cell>
          <cell r="S50">
            <v>5</v>
          </cell>
          <cell r="T50">
            <v>39811</v>
          </cell>
          <cell r="U50">
            <v>1800000000</v>
          </cell>
          <cell r="W50" t="str">
            <v/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C50">
            <v>7</v>
          </cell>
          <cell r="AD50">
            <v>40391</v>
          </cell>
          <cell r="AE50">
            <v>515000</v>
          </cell>
          <cell r="AF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8</v>
          </cell>
          <cell r="T51">
            <v>36483</v>
          </cell>
          <cell r="U51">
            <v>200000000000</v>
          </cell>
          <cell r="W51" t="str">
            <v/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C51">
            <v>7</v>
          </cell>
          <cell r="AD51">
            <v>40420</v>
          </cell>
          <cell r="AE51">
            <v>68586735</v>
          </cell>
          <cell r="AF51" t="str">
            <v>CALIFICADORA INTERNACIONAL MOODY´S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9</v>
          </cell>
          <cell r="T52">
            <v>40892</v>
          </cell>
          <cell r="U52">
            <v>10000000000</v>
          </cell>
          <cell r="W52" t="str">
            <v/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C52">
            <v>7</v>
          </cell>
          <cell r="AD52">
            <v>40422</v>
          </cell>
          <cell r="AE52">
            <v>3418225</v>
          </cell>
          <cell r="AF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S53">
            <v>333</v>
          </cell>
          <cell r="T53">
            <v>40897</v>
          </cell>
          <cell r="U53">
            <v>72000000</v>
          </cell>
          <cell r="W53" t="str">
            <v/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C53">
            <v>7</v>
          </cell>
          <cell r="AD53">
            <v>40422</v>
          </cell>
          <cell r="AE53">
            <v>515000</v>
          </cell>
          <cell r="AF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W54" t="str">
            <v/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C54">
            <v>7</v>
          </cell>
          <cell r="AD54">
            <v>40451</v>
          </cell>
          <cell r="AE54">
            <v>11500011</v>
          </cell>
          <cell r="AF54" t="str">
            <v>SUPERINTENDENCIA FINANCIERA</v>
          </cell>
        </row>
        <row r="55">
          <cell r="A55">
            <v>999</v>
          </cell>
          <cell r="B55">
            <v>5</v>
          </cell>
          <cell r="C55">
            <v>0</v>
          </cell>
          <cell r="D55">
            <v>0</v>
          </cell>
          <cell r="E55">
            <v>19</v>
          </cell>
          <cell r="F55">
            <v>4.5</v>
          </cell>
          <cell r="G55">
            <v>2</v>
          </cell>
          <cell r="H55">
            <v>1</v>
          </cell>
          <cell r="I55">
            <v>2</v>
          </cell>
          <cell r="J55" t="str">
            <v>Programa de Seguridad y Convivencia Ciudadana</v>
          </cell>
          <cell r="K55" t="str">
            <v>BID reconstrucción del original año 2000 (no están en uso)</v>
          </cell>
          <cell r="L55">
            <v>3</v>
          </cell>
          <cell r="M55">
            <v>36691</v>
          </cell>
          <cell r="N55">
            <v>0</v>
          </cell>
          <cell r="O55">
            <v>0</v>
          </cell>
          <cell r="P55">
            <v>0</v>
          </cell>
          <cell r="Q55">
            <v>1</v>
          </cell>
          <cell r="W55" t="str">
            <v/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C55">
            <v>7</v>
          </cell>
          <cell r="AD55">
            <v>40451</v>
          </cell>
          <cell r="AE55">
            <v>15553763</v>
          </cell>
          <cell r="AF55" t="str">
            <v>FITCH RATINGS DE COLOMBIA S.A. SOCIEDAD CALIFICADORA DE VALORES</v>
          </cell>
        </row>
        <row r="56">
          <cell r="W56" t="str">
            <v/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C56">
            <v>7</v>
          </cell>
          <cell r="AD56">
            <v>40452</v>
          </cell>
          <cell r="AE56">
            <v>3532165</v>
          </cell>
          <cell r="AF56">
            <v>0</v>
          </cell>
        </row>
        <row r="57">
          <cell r="W57" t="str">
            <v/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7</v>
          </cell>
          <cell r="AD57">
            <v>40452</v>
          </cell>
          <cell r="AE57">
            <v>515000</v>
          </cell>
          <cell r="AF57">
            <v>0</v>
          </cell>
        </row>
        <row r="58">
          <cell r="W58" t="str">
            <v/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C58">
            <v>7</v>
          </cell>
          <cell r="AD58">
            <v>40481</v>
          </cell>
          <cell r="AE58">
            <v>15553763</v>
          </cell>
          <cell r="AF58">
            <v>0</v>
          </cell>
        </row>
        <row r="59">
          <cell r="A59">
            <v>1998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0.06</v>
          </cell>
          <cell r="W59" t="str">
            <v/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7</v>
          </cell>
          <cell r="AD59">
            <v>40481</v>
          </cell>
          <cell r="AE59">
            <v>18067597</v>
          </cell>
          <cell r="AF59">
            <v>0</v>
          </cell>
        </row>
        <row r="60">
          <cell r="A60">
            <v>1999</v>
          </cell>
          <cell r="B60">
            <v>0.0553</v>
          </cell>
          <cell r="C60">
            <v>0.21506896395198782</v>
          </cell>
          <cell r="D60">
            <v>0.0923</v>
          </cell>
          <cell r="E60">
            <v>0.2192</v>
          </cell>
          <cell r="F60">
            <v>0.06</v>
          </cell>
          <cell r="W60" t="str">
            <v/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7</v>
          </cell>
          <cell r="AD60">
            <v>40481</v>
          </cell>
          <cell r="AE60">
            <v>923232</v>
          </cell>
          <cell r="AF60">
            <v>0</v>
          </cell>
        </row>
        <row r="61">
          <cell r="A61">
            <v>2000</v>
          </cell>
          <cell r="B61">
            <v>0.065</v>
          </cell>
          <cell r="C61">
            <v>0.1896764277365952</v>
          </cell>
          <cell r="D61">
            <v>0.0875</v>
          </cell>
          <cell r="E61">
            <v>0.1335</v>
          </cell>
          <cell r="F61">
            <v>0.06</v>
          </cell>
          <cell r="W61" t="str">
            <v/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7</v>
          </cell>
          <cell r="AD61">
            <v>40483</v>
          </cell>
          <cell r="AE61">
            <v>3418225</v>
          </cell>
          <cell r="AF61">
            <v>0</v>
          </cell>
        </row>
        <row r="62">
          <cell r="A62">
            <v>2001</v>
          </cell>
          <cell r="B62">
            <v>0.0327</v>
          </cell>
          <cell r="C62">
            <v>0.027812917754510558</v>
          </cell>
          <cell r="D62">
            <v>0.0765</v>
          </cell>
          <cell r="E62">
            <v>0.115</v>
          </cell>
          <cell r="F62">
            <v>0.06</v>
          </cell>
          <cell r="W62" t="str">
            <v/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C62">
            <v>7</v>
          </cell>
          <cell r="AD62">
            <v>40483</v>
          </cell>
          <cell r="AE62">
            <v>515000</v>
          </cell>
          <cell r="AF62">
            <v>0</v>
          </cell>
        </row>
        <row r="63">
          <cell r="A63">
            <v>2002</v>
          </cell>
          <cell r="B63">
            <v>0.0138</v>
          </cell>
          <cell r="C63">
            <v>0.2503557119039099</v>
          </cell>
          <cell r="D63">
            <v>0.0699</v>
          </cell>
          <cell r="E63">
            <v>0.077</v>
          </cell>
          <cell r="F63">
            <v>0.06</v>
          </cell>
          <cell r="W63" t="str">
            <v/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7</v>
          </cell>
          <cell r="AD63">
            <v>40513</v>
          </cell>
          <cell r="AE63">
            <v>515000</v>
          </cell>
          <cell r="AF63">
            <v>0</v>
          </cell>
        </row>
        <row r="64">
          <cell r="A64">
            <v>2003</v>
          </cell>
          <cell r="B64">
            <v>0.0122</v>
          </cell>
          <cell r="C64">
            <v>-0.03022211052119006</v>
          </cell>
          <cell r="D64">
            <v>0.0649</v>
          </cell>
          <cell r="E64">
            <v>0.0792</v>
          </cell>
          <cell r="F64">
            <v>0.06</v>
          </cell>
          <cell r="W64" t="str">
            <v/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7</v>
          </cell>
          <cell r="AD64">
            <v>40513</v>
          </cell>
          <cell r="AE64">
            <v>3532165</v>
          </cell>
          <cell r="AF64" t="str">
            <v>DECEVAL - Bonos 2006</v>
          </cell>
        </row>
        <row r="65">
          <cell r="A65">
            <v>2004</v>
          </cell>
          <cell r="B65">
            <v>0.0278063</v>
          </cell>
          <cell r="C65">
            <v>-0.13982384340996543</v>
          </cell>
          <cell r="D65">
            <v>0.05497975152721524</v>
          </cell>
          <cell r="E65">
            <v>0.0771</v>
          </cell>
          <cell r="F65">
            <v>0.06</v>
          </cell>
          <cell r="W65" t="str">
            <v/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C65">
            <v>7</v>
          </cell>
          <cell r="AD65">
            <v>40892</v>
          </cell>
          <cell r="AE65">
            <v>110904515.35</v>
          </cell>
          <cell r="AF65" t="str">
            <v>gtos fin bonos</v>
          </cell>
        </row>
        <row r="66">
          <cell r="A66">
            <v>2005</v>
          </cell>
          <cell r="B66">
            <v>0.047</v>
          </cell>
          <cell r="C66">
            <v>-0.044159430902814156</v>
          </cell>
          <cell r="D66">
            <v>0.048536109303839</v>
          </cell>
          <cell r="E66">
            <v>0.0631</v>
          </cell>
          <cell r="F66">
            <v>0.06</v>
          </cell>
          <cell r="W66" t="str">
            <v/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7</v>
          </cell>
          <cell r="AD66">
            <v>41258</v>
          </cell>
          <cell r="AE66">
            <v>127540192.65249997</v>
          </cell>
          <cell r="AF66" t="str">
            <v>gtos fin bonos</v>
          </cell>
        </row>
        <row r="67">
          <cell r="A67">
            <v>2006</v>
          </cell>
          <cell r="B67">
            <v>0.0537</v>
          </cell>
          <cell r="C67">
            <v>-0.019888627190025376</v>
          </cell>
          <cell r="D67">
            <v>0.0448</v>
          </cell>
          <cell r="E67">
            <v>0.0675</v>
          </cell>
          <cell r="F67">
            <v>0.06</v>
          </cell>
          <cell r="W67" t="str">
            <v/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7</v>
          </cell>
          <cell r="AD67">
            <v>41623</v>
          </cell>
          <cell r="AE67">
            <v>146671221.55037495</v>
          </cell>
          <cell r="AF67" t="str">
            <v>gtos fin bonos</v>
          </cell>
        </row>
        <row r="68">
          <cell r="A68">
            <v>2007</v>
          </cell>
          <cell r="B68">
            <v>0.0459625</v>
          </cell>
          <cell r="C68">
            <v>-0.10006744714778959</v>
          </cell>
          <cell r="D68">
            <v>0.0569</v>
          </cell>
          <cell r="E68">
            <v>0.0898</v>
          </cell>
          <cell r="F68">
            <v>0.06</v>
          </cell>
          <cell r="W68" t="str">
            <v/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7</v>
          </cell>
          <cell r="AD68">
            <v>41988</v>
          </cell>
          <cell r="AE68">
            <v>168671904.7829312</v>
          </cell>
          <cell r="AF68" t="str">
            <v>gtos fin bonos</v>
          </cell>
        </row>
        <row r="69">
          <cell r="A69">
            <v>2008</v>
          </cell>
          <cell r="B69">
            <v>0.0175</v>
          </cell>
          <cell r="C69">
            <v>0.11357680319243979</v>
          </cell>
          <cell r="D69">
            <v>0.0767</v>
          </cell>
          <cell r="E69">
            <v>0.1033</v>
          </cell>
          <cell r="F69">
            <v>0.06</v>
          </cell>
          <cell r="AC69">
            <v>7</v>
          </cell>
          <cell r="AD69">
            <v>42353</v>
          </cell>
          <cell r="AE69">
            <v>193972690.50037086</v>
          </cell>
          <cell r="AF69" t="str">
            <v>gtos fin bonos</v>
          </cell>
        </row>
        <row r="70">
          <cell r="A70">
            <v>2009</v>
          </cell>
          <cell r="B70">
            <v>0.004297</v>
          </cell>
          <cell r="C70">
            <v>-0.08885758984484693</v>
          </cell>
          <cell r="D70">
            <v>0.02</v>
          </cell>
          <cell r="E70">
            <v>0.0411</v>
          </cell>
          <cell r="F70">
            <v>0.06</v>
          </cell>
          <cell r="AC70">
            <v>7</v>
          </cell>
          <cell r="AD70">
            <v>42719</v>
          </cell>
          <cell r="AE70">
            <v>223068594.07542646</v>
          </cell>
          <cell r="AF70" t="str">
            <v>gtos fin bonos</v>
          </cell>
        </row>
        <row r="71">
          <cell r="A71">
            <v>2010</v>
          </cell>
          <cell r="B71">
            <v>0.004566</v>
          </cell>
          <cell r="C71">
            <v>-0.06371592237664059</v>
          </cell>
          <cell r="D71">
            <v>0.0317</v>
          </cell>
          <cell r="E71">
            <v>0.0347</v>
          </cell>
          <cell r="F71">
            <v>0.06</v>
          </cell>
          <cell r="AC71">
            <v>44</v>
          </cell>
          <cell r="AD71">
            <v>40892</v>
          </cell>
          <cell r="AE71">
            <v>57613108.24999999</v>
          </cell>
          <cell r="AF71" t="str">
            <v>operaciones conexas deuda int</v>
          </cell>
        </row>
        <row r="72">
          <cell r="A72">
            <v>2011</v>
          </cell>
          <cell r="B72">
            <v>0.009019752499999999</v>
          </cell>
          <cell r="C72">
            <v>-0.006944849722789526</v>
          </cell>
          <cell r="D72">
            <v>0.04182</v>
          </cell>
          <cell r="E72">
            <v>0.06390494285714285</v>
          </cell>
          <cell r="F72">
            <v>0.0761</v>
          </cell>
          <cell r="AC72">
            <v>44</v>
          </cell>
          <cell r="AD72">
            <v>41258</v>
          </cell>
          <cell r="AE72">
            <v>66255074.48749999</v>
          </cell>
          <cell r="AF72" t="str">
            <v>operaciones conexas deuda int</v>
          </cell>
        </row>
        <row r="73">
          <cell r="A73">
            <v>2012</v>
          </cell>
          <cell r="B73">
            <v>0.0116143</v>
          </cell>
          <cell r="C73">
            <v>-0.024952562285254443</v>
          </cell>
          <cell r="D73">
            <v>0.038820400000000005</v>
          </cell>
          <cell r="E73">
            <v>0.0838457</v>
          </cell>
          <cell r="F73">
            <v>0.055685000000000005</v>
          </cell>
          <cell r="AC73">
            <v>44</v>
          </cell>
          <cell r="AD73">
            <v>41623</v>
          </cell>
          <cell r="AE73">
            <v>76193335.66062498</v>
          </cell>
          <cell r="AF73" t="str">
            <v>operaciones conexas deuda int</v>
          </cell>
        </row>
        <row r="74">
          <cell r="A74">
            <v>2013</v>
          </cell>
          <cell r="B74">
            <v>0.00435058333333333</v>
          </cell>
          <cell r="C74">
            <v>0.08969421398799927</v>
          </cell>
          <cell r="D74">
            <v>0.0194</v>
          </cell>
          <cell r="E74">
            <v>0.0407</v>
          </cell>
          <cell r="F74">
            <v>0.035</v>
          </cell>
          <cell r="AC74">
            <v>44</v>
          </cell>
          <cell r="AD74">
            <v>41988</v>
          </cell>
          <cell r="AE74">
            <v>87622336.00971872</v>
          </cell>
          <cell r="AF74" t="str">
            <v>operaciones conexas deuda int</v>
          </cell>
        </row>
        <row r="75">
          <cell r="A75">
            <v>2014</v>
          </cell>
          <cell r="B75">
            <v>0.010301725</v>
          </cell>
          <cell r="C75">
            <v>0.04771831959039652</v>
          </cell>
          <cell r="D75">
            <v>0.047729999999999995</v>
          </cell>
          <cell r="E75">
            <v>0.07573160000000001</v>
          </cell>
          <cell r="F75">
            <v>0.055685000000000005</v>
          </cell>
          <cell r="AC75">
            <v>44</v>
          </cell>
          <cell r="AD75">
            <v>42353</v>
          </cell>
          <cell r="AE75">
            <v>100765686.41117652</v>
          </cell>
          <cell r="AF75" t="str">
            <v>operaciones conexas deuda int</v>
          </cell>
        </row>
        <row r="76">
          <cell r="A76">
            <v>2015</v>
          </cell>
          <cell r="B76">
            <v>0.0132053</v>
          </cell>
          <cell r="C76">
            <v>0.01120809889571639</v>
          </cell>
          <cell r="D76">
            <v>0.047729999999999995</v>
          </cell>
          <cell r="E76">
            <v>0.08308864810600003</v>
          </cell>
          <cell r="F76">
            <v>0.055685000000000005</v>
          </cell>
          <cell r="AC76">
            <v>44</v>
          </cell>
          <cell r="AD76">
            <v>42719</v>
          </cell>
          <cell r="AE76">
            <v>115880539.37285298</v>
          </cell>
          <cell r="AF76" t="str">
            <v>operaciones conexas deuda int</v>
          </cell>
        </row>
        <row r="77">
          <cell r="A77">
            <v>2016</v>
          </cell>
          <cell r="B77">
            <v>0.02108075</v>
          </cell>
          <cell r="C77">
            <v>0.009440150468442488</v>
          </cell>
          <cell r="D77">
            <v>0.047729999999999995</v>
          </cell>
          <cell r="E77">
            <v>0.08308864810600003</v>
          </cell>
          <cell r="F77">
            <v>0.055685000000000005</v>
          </cell>
          <cell r="AC77">
            <v>44</v>
          </cell>
          <cell r="AD77">
            <v>43084</v>
          </cell>
          <cell r="AE77">
            <v>133262620.27878092</v>
          </cell>
          <cell r="AF77" t="str">
            <v>operaciones conexas deuda int</v>
          </cell>
        </row>
        <row r="78">
          <cell r="A78">
            <v>2017</v>
          </cell>
          <cell r="B78">
            <v>0.03937725</v>
          </cell>
          <cell r="C78">
            <v>0.007859409763901537</v>
          </cell>
          <cell r="D78">
            <v>0.047729999999999995</v>
          </cell>
          <cell r="E78">
            <v>0.08308864810600003</v>
          </cell>
          <cell r="F78">
            <v>0.055685000000000005</v>
          </cell>
          <cell r="AC78">
            <v>44</v>
          </cell>
          <cell r="AD78">
            <v>43449</v>
          </cell>
          <cell r="AE78">
            <v>153252013.32059804</v>
          </cell>
          <cell r="AF78" t="str">
            <v>operaciones conexas deuda int</v>
          </cell>
        </row>
        <row r="79">
          <cell r="A79">
            <v>2018</v>
          </cell>
          <cell r="B79">
            <v>0.03937725</v>
          </cell>
          <cell r="C79">
            <v>0.0076228296708182874</v>
          </cell>
          <cell r="D79">
            <v>0.047729999999999995</v>
          </cell>
          <cell r="E79">
            <v>0.08308864810600003</v>
          </cell>
          <cell r="F79">
            <v>0.055685000000000005</v>
          </cell>
          <cell r="AC79">
            <v>44</v>
          </cell>
          <cell r="AD79">
            <v>43814</v>
          </cell>
          <cell r="AE79">
            <v>176239815.31868774</v>
          </cell>
          <cell r="AF79" t="str">
            <v>operaciones conexas deuda int</v>
          </cell>
        </row>
        <row r="80">
          <cell r="A80">
            <v>2019</v>
          </cell>
          <cell r="B80">
            <v>0.03937725</v>
          </cell>
          <cell r="C80">
            <v>0.009887793940929424</v>
          </cell>
          <cell r="D80">
            <v>0.047729999999999995</v>
          </cell>
          <cell r="E80">
            <v>0.08308864810600003</v>
          </cell>
          <cell r="F80">
            <v>0.055685000000000005</v>
          </cell>
          <cell r="AC80">
            <v>44</v>
          </cell>
          <cell r="AD80">
            <v>44180</v>
          </cell>
          <cell r="AE80">
            <v>202675787.61649087</v>
          </cell>
          <cell r="AF80" t="str">
            <v>operaciones conexas deuda int</v>
          </cell>
        </row>
        <row r="81">
          <cell r="A81">
            <v>2020</v>
          </cell>
          <cell r="B81">
            <v>0.03937725</v>
          </cell>
          <cell r="C81">
            <v>0.009888892548514994</v>
          </cell>
          <cell r="D81">
            <v>0.047729999999999995</v>
          </cell>
          <cell r="E81">
            <v>0.08308864810600003</v>
          </cell>
          <cell r="F81">
            <v>0.055685000000000005</v>
          </cell>
          <cell r="AC81">
            <v>44</v>
          </cell>
          <cell r="AD81">
            <v>44545</v>
          </cell>
          <cell r="AE81">
            <v>233077155.75896448</v>
          </cell>
          <cell r="AF81" t="str">
            <v>operaciones conexas deuda int</v>
          </cell>
        </row>
        <row r="82">
          <cell r="A82">
            <v>2021</v>
          </cell>
          <cell r="B82">
            <v>0.03937725</v>
          </cell>
          <cell r="C82">
            <v>0.009889980519337538</v>
          </cell>
          <cell r="D82">
            <v>0.047729999999999995</v>
          </cell>
          <cell r="E82">
            <v>0.08308864810600003</v>
          </cell>
          <cell r="F82">
            <v>0.055685000000000005</v>
          </cell>
          <cell r="AC82">
            <v>44</v>
          </cell>
          <cell r="AD82">
            <v>44910</v>
          </cell>
          <cell r="AE82">
            <v>268038729.12280914</v>
          </cell>
          <cell r="AF82" t="str">
            <v>operaciones conexas deuda int</v>
          </cell>
        </row>
        <row r="83">
          <cell r="A83">
            <v>2022</v>
          </cell>
          <cell r="B83">
            <v>0.03937725</v>
          </cell>
          <cell r="C83">
            <v>0.009891057954049653</v>
          </cell>
          <cell r="D83">
            <v>0.047729999999999995</v>
          </cell>
          <cell r="E83">
            <v>0.08308864810600003</v>
          </cell>
          <cell r="F83">
            <v>0.055685000000000005</v>
          </cell>
          <cell r="AC83">
            <v>44</v>
          </cell>
          <cell r="AD83">
            <v>45275</v>
          </cell>
          <cell r="AE83">
            <v>308244538.4912305</v>
          </cell>
          <cell r="AF83">
            <v>0</v>
          </cell>
        </row>
        <row r="84">
          <cell r="A84">
            <v>2023</v>
          </cell>
          <cell r="B84">
            <v>0.03937725</v>
          </cell>
          <cell r="C84">
            <v>0.00989212495239733</v>
          </cell>
          <cell r="D84">
            <v>0.047729999999999995</v>
          </cell>
          <cell r="E84">
            <v>0.08308864810600003</v>
          </cell>
          <cell r="F84">
            <v>0.055685000000000005</v>
          </cell>
          <cell r="AC84">
            <v>44</v>
          </cell>
          <cell r="AD84">
            <v>45641</v>
          </cell>
          <cell r="AE84">
            <v>354481219.26491505</v>
          </cell>
          <cell r="AF84">
            <v>0</v>
          </cell>
        </row>
        <row r="85">
          <cell r="A85">
            <v>2024</v>
          </cell>
          <cell r="B85">
            <v>0.03937725</v>
          </cell>
          <cell r="C85">
            <v>0.00989318161322661</v>
          </cell>
          <cell r="D85">
            <v>0.047729999999999995</v>
          </cell>
          <cell r="E85">
            <v>0.08308864810600003</v>
          </cell>
          <cell r="F85">
            <v>0.055685000000000005</v>
          </cell>
          <cell r="AC85">
            <v>45</v>
          </cell>
          <cell r="AD85">
            <v>40892</v>
          </cell>
          <cell r="AE85">
            <v>78874745.25</v>
          </cell>
          <cell r="AF85" t="str">
            <v>operaciones conexas deuda ext</v>
          </cell>
        </row>
        <row r="86">
          <cell r="A86">
            <v>2025</v>
          </cell>
          <cell r="B86">
            <v>0.03937725</v>
          </cell>
          <cell r="C86">
            <v>0.0161209668238842</v>
          </cell>
          <cell r="D86">
            <v>0.047729999999999995</v>
          </cell>
          <cell r="E86">
            <v>0.08019425953999958</v>
          </cell>
          <cell r="F86">
            <v>0.0761</v>
          </cell>
          <cell r="AC86">
            <v>45</v>
          </cell>
          <cell r="AD86">
            <v>41258</v>
          </cell>
          <cell r="AE86">
            <v>90705957.0375</v>
          </cell>
          <cell r="AF86" t="str">
            <v>operaciones conexas deuda ext</v>
          </cell>
        </row>
        <row r="87">
          <cell r="A87">
            <v>2026</v>
          </cell>
          <cell r="B87">
            <v>0.03937725</v>
          </cell>
          <cell r="C87">
            <v>0.0161209668238842</v>
          </cell>
          <cell r="D87">
            <v>0.047729999999999995</v>
          </cell>
          <cell r="E87">
            <v>0.08019425953999958</v>
          </cell>
          <cell r="F87">
            <v>0.0761</v>
          </cell>
          <cell r="AC87">
            <v>45</v>
          </cell>
          <cell r="AD87">
            <v>41623</v>
          </cell>
          <cell r="AE87">
            <v>104311850.59312499</v>
          </cell>
          <cell r="AF87" t="str">
            <v>operaciones conexas deuda ext</v>
          </cell>
        </row>
        <row r="88">
          <cell r="A88">
            <v>2027</v>
          </cell>
          <cell r="B88">
            <v>0.03937725</v>
          </cell>
          <cell r="C88">
            <v>0.0161209668238842</v>
          </cell>
          <cell r="D88">
            <v>0.047729999999999995</v>
          </cell>
          <cell r="E88">
            <v>0.08019425953999958</v>
          </cell>
          <cell r="F88">
            <v>0.0761</v>
          </cell>
          <cell r="AC88">
            <v>45</v>
          </cell>
          <cell r="AD88">
            <v>41988</v>
          </cell>
          <cell r="AE88">
            <v>119958628.18209372</v>
          </cell>
          <cell r="AF88" t="str">
            <v>operaciones conexas deuda ext</v>
          </cell>
        </row>
        <row r="89">
          <cell r="A89">
            <v>2028</v>
          </cell>
          <cell r="B89">
            <v>0.03937725</v>
          </cell>
          <cell r="C89">
            <v>0.0161209668238842</v>
          </cell>
          <cell r="D89">
            <v>0.047729999999999995</v>
          </cell>
          <cell r="E89">
            <v>0.08019425953999958</v>
          </cell>
          <cell r="F89">
            <v>0.0761</v>
          </cell>
          <cell r="AC89">
            <v>45</v>
          </cell>
          <cell r="AD89">
            <v>42353</v>
          </cell>
          <cell r="AE89">
            <v>137952422.40940776</v>
          </cell>
          <cell r="AF89" t="str">
            <v>operaciones conexas deuda ext</v>
          </cell>
        </row>
        <row r="90">
          <cell r="A90">
            <v>2029</v>
          </cell>
          <cell r="B90">
            <v>0.03937725</v>
          </cell>
          <cell r="C90">
            <v>0.0161209668238842</v>
          </cell>
          <cell r="D90">
            <v>0.047729999999999995</v>
          </cell>
          <cell r="E90">
            <v>0.08019425953999958</v>
          </cell>
          <cell r="F90">
            <v>0.0761</v>
          </cell>
          <cell r="AC90">
            <v>45</v>
          </cell>
          <cell r="AD90">
            <v>42719</v>
          </cell>
          <cell r="AE90">
            <v>158645285.77081892</v>
          </cell>
          <cell r="AF90" t="str">
            <v>operaciones conexas deuda ext</v>
          </cell>
        </row>
        <row r="91">
          <cell r="A91">
            <v>2030</v>
          </cell>
          <cell r="B91">
            <v>0.03937725</v>
          </cell>
          <cell r="C91">
            <v>0.0161209668238842</v>
          </cell>
          <cell r="D91">
            <v>0.047729999999999995</v>
          </cell>
          <cell r="E91">
            <v>0.08019425953999958</v>
          </cell>
          <cell r="F91">
            <v>0.0761</v>
          </cell>
          <cell r="AC91">
            <v>45</v>
          </cell>
          <cell r="AD91">
            <v>43084</v>
          </cell>
          <cell r="AE91">
            <v>182442078.63644174</v>
          </cell>
          <cell r="AF91" t="str">
            <v>operaciones conexas deuda ext</v>
          </cell>
        </row>
        <row r="92">
          <cell r="A92">
            <v>2031</v>
          </cell>
          <cell r="B92">
            <v>0.03937725</v>
          </cell>
          <cell r="C92">
            <v>0.0161209668238842</v>
          </cell>
          <cell r="D92">
            <v>0.047729999999999995</v>
          </cell>
          <cell r="E92">
            <v>0.08019425953999958</v>
          </cell>
          <cell r="F92">
            <v>0.0761</v>
          </cell>
          <cell r="AC92">
            <v>45</v>
          </cell>
          <cell r="AD92">
            <v>43449</v>
          </cell>
          <cell r="AE92">
            <v>209808390.43190798</v>
          </cell>
          <cell r="AF92" t="str">
            <v>operaciones conexas deuda ext</v>
          </cell>
        </row>
        <row r="93">
          <cell r="A93">
            <v>2032</v>
          </cell>
          <cell r="B93">
            <v>0.0214785</v>
          </cell>
          <cell r="C93">
            <v>0.0161209668238842</v>
          </cell>
          <cell r="D93">
            <v>0.03</v>
          </cell>
          <cell r="E93">
            <v>0.062402640000000176</v>
          </cell>
          <cell r="F93">
            <v>0.0761</v>
          </cell>
          <cell r="AC93">
            <v>45</v>
          </cell>
          <cell r="AD93">
            <v>43814</v>
          </cell>
          <cell r="AE93">
            <v>241279648.99669415</v>
          </cell>
          <cell r="AF93" t="str">
            <v>operaciones conexas deuda ext</v>
          </cell>
        </row>
        <row r="94">
          <cell r="A94">
            <v>2033</v>
          </cell>
          <cell r="B94">
            <v>0.0214785</v>
          </cell>
          <cell r="C94">
            <v>0.0161209668238842</v>
          </cell>
          <cell r="D94">
            <v>0.04</v>
          </cell>
          <cell r="E94">
            <v>0.062402640000000176</v>
          </cell>
          <cell r="F94">
            <v>0.0761</v>
          </cell>
          <cell r="AC94">
            <v>45</v>
          </cell>
          <cell r="AD94">
            <v>44180</v>
          </cell>
          <cell r="AE94">
            <v>277471596.34619826</v>
          </cell>
          <cell r="AF94" t="str">
            <v>operaciones conexas deuda ext</v>
          </cell>
        </row>
        <row r="95">
          <cell r="A95">
            <v>2034</v>
          </cell>
          <cell r="B95">
            <v>0.0214785</v>
          </cell>
          <cell r="C95">
            <v>0.0161209668238842</v>
          </cell>
          <cell r="D95">
            <v>0.04</v>
          </cell>
          <cell r="E95">
            <v>0.062402640000000176</v>
          </cell>
          <cell r="F95">
            <v>0.0761</v>
          </cell>
          <cell r="AC95">
            <v>45</v>
          </cell>
          <cell r="AD95">
            <v>44545</v>
          </cell>
          <cell r="AE95">
            <v>319092335.79812795</v>
          </cell>
          <cell r="AF95" t="str">
            <v>operaciones conexas deuda ext</v>
          </cell>
        </row>
        <row r="96">
          <cell r="A96">
            <v>2035</v>
          </cell>
          <cell r="B96">
            <v>0.0214785</v>
          </cell>
          <cell r="C96">
            <v>0.0161209668238842</v>
          </cell>
          <cell r="D96">
            <v>0.04</v>
          </cell>
          <cell r="E96">
            <v>0.062402640000000176</v>
          </cell>
          <cell r="F96">
            <v>0.0761</v>
          </cell>
          <cell r="AC96">
            <v>45</v>
          </cell>
          <cell r="AD96">
            <v>44910</v>
          </cell>
          <cell r="AE96">
            <v>366956186.1678471</v>
          </cell>
          <cell r="AF96" t="str">
            <v>operaciones conexas deuda ext</v>
          </cell>
        </row>
        <row r="97">
          <cell r="A97">
            <v>2036</v>
          </cell>
          <cell r="B97">
            <v>0.04</v>
          </cell>
          <cell r="C97">
            <v>0.0161209668238842</v>
          </cell>
          <cell r="D97">
            <v>0.04</v>
          </cell>
          <cell r="E97">
            <v>0.062402640000000176</v>
          </cell>
          <cell r="F97">
            <v>0.0761</v>
          </cell>
          <cell r="AC97">
            <v>45</v>
          </cell>
          <cell r="AD97">
            <v>45275</v>
          </cell>
          <cell r="AE97">
            <v>421999614.09302413</v>
          </cell>
          <cell r="AF97">
            <v>0</v>
          </cell>
        </row>
        <row r="98">
          <cell r="A98">
            <v>2037</v>
          </cell>
          <cell r="B98">
            <v>0.04</v>
          </cell>
          <cell r="C98">
            <v>0.0161209668238842</v>
          </cell>
          <cell r="D98">
            <v>0.04</v>
          </cell>
          <cell r="E98">
            <v>0.062402640000000176</v>
          </cell>
          <cell r="F98">
            <v>0.0761</v>
          </cell>
          <cell r="AC98">
            <v>45</v>
          </cell>
          <cell r="AD98">
            <v>45641</v>
          </cell>
          <cell r="AE98">
            <v>485299556.2069777</v>
          </cell>
          <cell r="AF98">
            <v>0</v>
          </cell>
        </row>
        <row r="99">
          <cell r="A99">
            <v>2038</v>
          </cell>
          <cell r="B99">
            <v>0.04</v>
          </cell>
          <cell r="C99">
            <v>0.0161209668238842</v>
          </cell>
          <cell r="D99">
            <v>0.04</v>
          </cell>
          <cell r="E99">
            <v>0.062402640000000176</v>
          </cell>
          <cell r="F99">
            <v>0.0761</v>
          </cell>
          <cell r="AC99">
            <v>55</v>
          </cell>
          <cell r="AD99">
            <v>41958</v>
          </cell>
          <cell r="AE99">
            <v>220095000</v>
          </cell>
          <cell r="AF99" t="str">
            <v>costos anuales recurrentes emision bono 2014.</v>
          </cell>
        </row>
        <row r="100">
          <cell r="A100">
            <v>2039</v>
          </cell>
          <cell r="B100">
            <v>0.04</v>
          </cell>
          <cell r="C100">
            <v>0.0161209668238842</v>
          </cell>
          <cell r="D100">
            <v>0.04</v>
          </cell>
          <cell r="E100">
            <v>0.062402640000000176</v>
          </cell>
          <cell r="F100">
            <v>0.0761</v>
          </cell>
          <cell r="AC100">
            <v>55</v>
          </cell>
          <cell r="AD100">
            <v>42323</v>
          </cell>
          <cell r="AE100">
            <v>226697850</v>
          </cell>
          <cell r="AF100" t="str">
            <v>costos anuales recurrentes emision bono 2014.</v>
          </cell>
        </row>
        <row r="101">
          <cell r="A101">
            <v>2040</v>
          </cell>
          <cell r="B101">
            <v>0.04</v>
          </cell>
          <cell r="C101">
            <v>0.0161209668238842</v>
          </cell>
          <cell r="D101">
            <v>0.04</v>
          </cell>
          <cell r="E101">
            <v>0.062402640000000176</v>
          </cell>
          <cell r="F101">
            <v>0.0761</v>
          </cell>
          <cell r="AC101">
            <v>55</v>
          </cell>
          <cell r="AD101">
            <v>42689</v>
          </cell>
          <cell r="AE101">
            <v>233498785.5</v>
          </cell>
          <cell r="AF101" t="str">
            <v>costos anuales recurrentes emision bono 2014.</v>
          </cell>
        </row>
        <row r="102">
          <cell r="A102">
            <v>2041</v>
          </cell>
          <cell r="B102">
            <v>0.04</v>
          </cell>
          <cell r="C102">
            <v>0.0161209668238842</v>
          </cell>
          <cell r="D102">
            <v>0.04</v>
          </cell>
          <cell r="E102">
            <v>0.062402640000000176</v>
          </cell>
          <cell r="F102">
            <v>0.0761</v>
          </cell>
          <cell r="AC102">
            <v>55</v>
          </cell>
          <cell r="AD102">
            <v>43054</v>
          </cell>
          <cell r="AE102">
            <v>240503749.065</v>
          </cell>
          <cell r="AF102" t="str">
            <v>costos anuales recurrentes emision bono 2014.</v>
          </cell>
        </row>
        <row r="103">
          <cell r="A103">
            <v>2042</v>
          </cell>
          <cell r="B103">
            <v>0.04</v>
          </cell>
          <cell r="C103">
            <v>0.0161209668238842</v>
          </cell>
          <cell r="D103">
            <v>0.04</v>
          </cell>
          <cell r="E103">
            <v>0.062402640000000176</v>
          </cell>
          <cell r="F103">
            <v>0.0761</v>
          </cell>
          <cell r="AC103">
            <v>55</v>
          </cell>
          <cell r="AD103">
            <v>43419</v>
          </cell>
          <cell r="AE103">
            <v>247718861.53695</v>
          </cell>
          <cell r="AF103" t="str">
            <v>costos anuales recurrentes emision bono 2014.</v>
          </cell>
        </row>
        <row r="104">
          <cell r="AC104">
            <v>55</v>
          </cell>
          <cell r="AD104">
            <v>43784</v>
          </cell>
          <cell r="AE104">
            <v>255150427.3830585</v>
          </cell>
          <cell r="AF104" t="str">
            <v>costos anuales recurrentes emision bono 2014.</v>
          </cell>
        </row>
        <row r="105">
          <cell r="AC105">
            <v>55</v>
          </cell>
          <cell r="AD105">
            <v>44150</v>
          </cell>
          <cell r="AE105">
            <v>262804940.20455024</v>
          </cell>
          <cell r="AF105" t="str">
            <v>costos anuales recurrentes emision bono 2014.</v>
          </cell>
        </row>
        <row r="106">
          <cell r="AC106">
            <v>55</v>
          </cell>
          <cell r="AD106">
            <v>44515</v>
          </cell>
          <cell r="AE106">
            <v>270689088.41068673</v>
          </cell>
          <cell r="AF106" t="str">
            <v>costos anuales recurrentes emision bono 2014.</v>
          </cell>
        </row>
        <row r="107">
          <cell r="AC107">
            <v>55</v>
          </cell>
          <cell r="AD107">
            <v>44880</v>
          </cell>
          <cell r="AE107">
            <v>278809761.06300735</v>
          </cell>
          <cell r="AF107" t="str">
            <v>costos anuales recurrentes emision bono 2014.</v>
          </cell>
        </row>
        <row r="108">
          <cell r="AC108">
            <v>55</v>
          </cell>
          <cell r="AD108">
            <v>45245</v>
          </cell>
          <cell r="AE108">
            <v>287174053.8948976</v>
          </cell>
          <cell r="AF108" t="str">
            <v>costos anuales recurrentes emision bono 2014.</v>
          </cell>
        </row>
        <row r="109">
          <cell r="AC109">
            <v>55</v>
          </cell>
          <cell r="AD109">
            <v>45611</v>
          </cell>
          <cell r="AE109">
            <v>295789275.5117445</v>
          </cell>
          <cell r="AF109" t="str">
            <v>costos anuales recurrentes emision bono 2014.</v>
          </cell>
        </row>
        <row r="110">
          <cell r="AC110">
            <v>55</v>
          </cell>
          <cell r="AD110">
            <v>45976</v>
          </cell>
          <cell r="AE110">
            <v>304662953.77709687</v>
          </cell>
          <cell r="AF110" t="str">
            <v>costos anuales recurrentes emision bono 2014.</v>
          </cell>
        </row>
        <row r="111">
          <cell r="AC111">
            <v>55</v>
          </cell>
          <cell r="AD111">
            <v>46341</v>
          </cell>
          <cell r="AE111">
            <v>313802842.39040977</v>
          </cell>
          <cell r="AF111" t="str">
            <v>costos anuales recurrentes emision bono 2014.</v>
          </cell>
        </row>
        <row r="112">
          <cell r="AC112">
            <v>55</v>
          </cell>
          <cell r="AD112">
            <v>46706</v>
          </cell>
          <cell r="AE112">
            <v>323216927.6621221</v>
          </cell>
          <cell r="AF112" t="str">
            <v>costos anuales recurrentes emision bono 2014.</v>
          </cell>
        </row>
        <row r="113">
          <cell r="AC113">
            <v>55</v>
          </cell>
          <cell r="AD113">
            <v>47072</v>
          </cell>
          <cell r="AE113">
            <v>332913435.49198574</v>
          </cell>
          <cell r="AF113" t="str">
            <v>costos anuales recurrentes emision bono 2014.</v>
          </cell>
        </row>
        <row r="114">
          <cell r="AC114">
            <v>55</v>
          </cell>
          <cell r="AD114">
            <v>47437</v>
          </cell>
          <cell r="AE114">
            <v>342900838.5567453</v>
          </cell>
          <cell r="AF114" t="str">
            <v>costos anuales recurrentes emision bono 2014.</v>
          </cell>
        </row>
        <row r="115">
          <cell r="AC115">
            <v>55</v>
          </cell>
          <cell r="AD115">
            <v>47802</v>
          </cell>
          <cell r="AE115">
            <v>353187863.71344763</v>
          </cell>
          <cell r="AF115" t="str">
            <v>costos anuales recurrentes emision bono 2014.</v>
          </cell>
        </row>
        <row r="116">
          <cell r="AC116">
            <v>55</v>
          </cell>
          <cell r="AD116">
            <v>48167</v>
          </cell>
          <cell r="AE116">
            <v>363783499.62485105</v>
          </cell>
          <cell r="AF116" t="str">
            <v>costos anuales recurrentes emision bono 2014.</v>
          </cell>
        </row>
        <row r="117">
          <cell r="AC117">
            <v>55</v>
          </cell>
          <cell r="AD117">
            <v>48533</v>
          </cell>
          <cell r="AE117">
            <v>374697004.6135966</v>
          </cell>
          <cell r="AF117" t="str">
            <v>costos anuales recurrentes emision bono 2014.</v>
          </cell>
        </row>
        <row r="118">
          <cell r="AC118">
            <v>55</v>
          </cell>
          <cell r="AD118">
            <v>48898</v>
          </cell>
          <cell r="AE118">
            <v>385937914.7520045</v>
          </cell>
          <cell r="AF118" t="str">
            <v>costos anuales recurrentes emision bono 2014.</v>
          </cell>
        </row>
        <row r="119">
          <cell r="AC119">
            <v>56</v>
          </cell>
          <cell r="AD119">
            <v>41593</v>
          </cell>
          <cell r="AE119">
            <v>13509516667</v>
          </cell>
          <cell r="AF119" t="str">
            <v>Prima por recompra de bonos y gastos emisión.</v>
          </cell>
        </row>
        <row r="120">
          <cell r="AC120">
            <v>32</v>
          </cell>
          <cell r="AD120">
            <v>40685</v>
          </cell>
          <cell r="AE120">
            <v>1250000</v>
          </cell>
          <cell r="AF120" t="str">
            <v>comisión compromiso AFD/2014</v>
          </cell>
        </row>
        <row r="121">
          <cell r="AC121">
            <v>32</v>
          </cell>
          <cell r="AD121">
            <v>40816</v>
          </cell>
          <cell r="AE121">
            <v>271239.7704845438</v>
          </cell>
          <cell r="AF121" t="str">
            <v>comisión compromiso AFD/2014</v>
          </cell>
        </row>
        <row r="122">
          <cell r="AC122">
            <v>32</v>
          </cell>
          <cell r="AD122">
            <v>40999</v>
          </cell>
          <cell r="AE122">
            <v>237892.0500262486</v>
          </cell>
          <cell r="AF122" t="str">
            <v>comisión compromiso AFD/2014</v>
          </cell>
        </row>
        <row r="123">
          <cell r="AC123">
            <v>32</v>
          </cell>
          <cell r="AD123">
            <v>41182</v>
          </cell>
          <cell r="AE123">
            <v>247560.35153936627</v>
          </cell>
          <cell r="AF123" t="str">
            <v>comisión compromiso AFD/2014</v>
          </cell>
        </row>
        <row r="124">
          <cell r="AC124">
            <v>32</v>
          </cell>
          <cell r="AD124">
            <v>41364</v>
          </cell>
          <cell r="AE124">
            <v>246205.87988844956</v>
          </cell>
          <cell r="AF124" t="str">
            <v>comisión compromiso AFD/2014</v>
          </cell>
        </row>
        <row r="125">
          <cell r="AC125">
            <v>32</v>
          </cell>
          <cell r="AD125">
            <v>41547</v>
          </cell>
          <cell r="AE125">
            <v>238199.27016543364</v>
          </cell>
          <cell r="AF125" t="str">
            <v>comisión compromiso AFD/2014</v>
          </cell>
        </row>
        <row r="126">
          <cell r="AC126">
            <v>32</v>
          </cell>
          <cell r="AD126">
            <v>41729</v>
          </cell>
          <cell r="AE126">
            <v>124941.24826380005</v>
          </cell>
          <cell r="AF126" t="str">
            <v>comisión compromiso AFD/2014</v>
          </cell>
        </row>
        <row r="127">
          <cell r="AC127">
            <v>32</v>
          </cell>
          <cell r="AD127">
            <v>41912</v>
          </cell>
          <cell r="AE127">
            <v>87956.72186473059</v>
          </cell>
          <cell r="AF127" t="str">
            <v>comisión compromiso AFD/2014</v>
          </cell>
        </row>
        <row r="128">
          <cell r="AC128">
            <v>32</v>
          </cell>
          <cell r="AD128">
            <v>42094</v>
          </cell>
          <cell r="AE128">
            <v>0</v>
          </cell>
          <cell r="AF128" t="str">
            <v>comisión compromiso AFD/2014</v>
          </cell>
        </row>
        <row r="129">
          <cell r="AC129">
            <v>52</v>
          </cell>
          <cell r="AD129">
            <v>41810</v>
          </cell>
          <cell r="AE129">
            <v>905516667</v>
          </cell>
          <cell r="AF129" t="str">
            <v>Gastos emisión Bonos14</v>
          </cell>
        </row>
        <row r="130">
          <cell r="AC130">
            <v>53</v>
          </cell>
          <cell r="AD130">
            <v>41958</v>
          </cell>
          <cell r="AE130">
            <v>220095000</v>
          </cell>
          <cell r="AF130" t="str">
            <v>costos anuales recurrentes emision bono 2014.</v>
          </cell>
        </row>
        <row r="131">
          <cell r="AC131">
            <v>53</v>
          </cell>
          <cell r="AD131">
            <v>42323</v>
          </cell>
          <cell r="AE131">
            <v>226697850</v>
          </cell>
          <cell r="AF131" t="str">
            <v>costos anuales recurrentes emision bono 2014.</v>
          </cell>
        </row>
        <row r="132">
          <cell r="AC132">
            <v>53</v>
          </cell>
          <cell r="AD132">
            <v>42689</v>
          </cell>
          <cell r="AE132">
            <v>233498785.5</v>
          </cell>
          <cell r="AF132" t="str">
            <v>costos anuales recurrentes emision bono 2014.</v>
          </cell>
        </row>
        <row r="133">
          <cell r="AC133">
            <v>53</v>
          </cell>
          <cell r="AD133">
            <v>43054</v>
          </cell>
          <cell r="AE133">
            <v>240503749.065</v>
          </cell>
          <cell r="AF133" t="str">
            <v>costos anuales recurrentes emision bono 2014.</v>
          </cell>
        </row>
        <row r="134">
          <cell r="AC134">
            <v>53</v>
          </cell>
          <cell r="AD134">
            <v>43419</v>
          </cell>
          <cell r="AE134">
            <v>247718861.53695</v>
          </cell>
          <cell r="AF134" t="str">
            <v>costos anuales recurrentes emision bono 2014.</v>
          </cell>
        </row>
        <row r="135">
          <cell r="AC135">
            <v>53</v>
          </cell>
          <cell r="AD135">
            <v>43784</v>
          </cell>
          <cell r="AE135">
            <v>255150427.3830585</v>
          </cell>
          <cell r="AF135" t="str">
            <v>costos anuales recurrentes emision bono 2014.</v>
          </cell>
        </row>
        <row r="136">
          <cell r="AC136">
            <v>53</v>
          </cell>
          <cell r="AD136">
            <v>44150</v>
          </cell>
          <cell r="AE136">
            <v>262804940.20455024</v>
          </cell>
          <cell r="AF136" t="str">
            <v>costos anuales recurrentes emision bono 2014.</v>
          </cell>
        </row>
        <row r="137">
          <cell r="AC137">
            <v>53</v>
          </cell>
          <cell r="AD137">
            <v>44515</v>
          </cell>
          <cell r="AE137">
            <v>270689088.41068673</v>
          </cell>
          <cell r="AF137" t="str">
            <v>costos anuales recurrentes emision bono 2014.</v>
          </cell>
        </row>
        <row r="138">
          <cell r="AC138">
            <v>53</v>
          </cell>
          <cell r="AD138">
            <v>44880</v>
          </cell>
          <cell r="AE138">
            <v>278809761.06300735</v>
          </cell>
          <cell r="AF138" t="str">
            <v>costos anuales recurrentes emision bono 2014.</v>
          </cell>
        </row>
        <row r="139">
          <cell r="AC139">
            <v>53</v>
          </cell>
          <cell r="AD139">
            <v>45245</v>
          </cell>
          <cell r="AE139">
            <v>287174053.8948976</v>
          </cell>
          <cell r="AF139" t="str">
            <v>costos anuales recurrentes emision bono 2014.</v>
          </cell>
        </row>
        <row r="140">
          <cell r="AC140">
            <v>53</v>
          </cell>
          <cell r="AD140">
            <v>45611</v>
          </cell>
          <cell r="AE140">
            <v>295789275.5117445</v>
          </cell>
          <cell r="AF140" t="str">
            <v>costos anuales recurrentes emision bono 2014.</v>
          </cell>
        </row>
        <row r="141">
          <cell r="AC141">
            <v>53</v>
          </cell>
          <cell r="AD141">
            <v>45976</v>
          </cell>
          <cell r="AE141">
            <v>304662953.77709687</v>
          </cell>
          <cell r="AF141" t="str">
            <v>costos anuales recurrentes emision bono 2014.</v>
          </cell>
        </row>
        <row r="142">
          <cell r="AC142">
            <v>53</v>
          </cell>
          <cell r="AD142">
            <v>46341</v>
          </cell>
          <cell r="AE142">
            <v>313802842.39040977</v>
          </cell>
          <cell r="AF142" t="str">
            <v>costos anuales recurrentes emision bono 2014.</v>
          </cell>
        </row>
        <row r="143">
          <cell r="AC143">
            <v>53</v>
          </cell>
          <cell r="AD143">
            <v>46706</v>
          </cell>
          <cell r="AE143">
            <v>323216927.6621221</v>
          </cell>
          <cell r="AF143" t="str">
            <v>costos anuales recurrentes emision bono 2014.</v>
          </cell>
        </row>
        <row r="144">
          <cell r="AC144">
            <v>53</v>
          </cell>
          <cell r="AD144">
            <v>47072</v>
          </cell>
          <cell r="AE144">
            <v>332913435.49198574</v>
          </cell>
          <cell r="AF144" t="str">
            <v>costos anuales recurrentes emision bono 2014.</v>
          </cell>
        </row>
        <row r="145">
          <cell r="AC145">
            <v>53</v>
          </cell>
          <cell r="AD145">
            <v>47437</v>
          </cell>
          <cell r="AE145">
            <v>342900838.5567453</v>
          </cell>
          <cell r="AF145" t="str">
            <v>costos anuales recurrentes emision bono 2014.</v>
          </cell>
        </row>
        <row r="146">
          <cell r="AC146">
            <v>53</v>
          </cell>
          <cell r="AD146">
            <v>47802</v>
          </cell>
          <cell r="AE146">
            <v>353187863.71344763</v>
          </cell>
          <cell r="AF146" t="str">
            <v>costos anuales recurrentes emision bono 2014.</v>
          </cell>
        </row>
        <row r="147">
          <cell r="AC147">
            <v>53</v>
          </cell>
          <cell r="AD147">
            <v>48167</v>
          </cell>
          <cell r="AE147">
            <v>363783499.62485105</v>
          </cell>
          <cell r="AF147" t="str">
            <v>costos anuales recurrentes emision bono 2014.</v>
          </cell>
        </row>
        <row r="148">
          <cell r="AC148">
            <v>53</v>
          </cell>
          <cell r="AD148">
            <v>48533</v>
          </cell>
          <cell r="AE148">
            <v>374697004.6135966</v>
          </cell>
          <cell r="AF148" t="str">
            <v>costos anuales recurrentes emision bono 2014.</v>
          </cell>
        </row>
        <row r="149">
          <cell r="AC149">
            <v>53</v>
          </cell>
          <cell r="AD149">
            <v>48898</v>
          </cell>
          <cell r="AE149">
            <v>385937914.7520045</v>
          </cell>
          <cell r="AF149" t="str">
            <v>costos anuales recurrentes emision bono 2014.</v>
          </cell>
        </row>
        <row r="150">
          <cell r="AC150">
            <v>0</v>
          </cell>
          <cell r="AD150">
            <v>0</v>
          </cell>
          <cell r="AE150">
            <v>0</v>
          </cell>
          <cell r="AF150">
            <v>0</v>
          </cell>
        </row>
        <row r="151">
          <cell r="AC151">
            <v>0</v>
          </cell>
          <cell r="AD151">
            <v>0</v>
          </cell>
          <cell r="AE151">
            <v>0</v>
          </cell>
          <cell r="AF151">
            <v>0</v>
          </cell>
        </row>
        <row r="152">
          <cell r="AC152">
            <v>0</v>
          </cell>
          <cell r="AD152">
            <v>0</v>
          </cell>
          <cell r="AE152">
            <v>0</v>
          </cell>
          <cell r="AF152">
            <v>0</v>
          </cell>
        </row>
        <row r="153">
          <cell r="AC153">
            <v>0</v>
          </cell>
          <cell r="AD153">
            <v>0</v>
          </cell>
          <cell r="AE153">
            <v>0</v>
          </cell>
          <cell r="AF153">
            <v>0</v>
          </cell>
        </row>
        <row r="154">
          <cell r="AC154">
            <v>0</v>
          </cell>
          <cell r="AD154">
            <v>0</v>
          </cell>
          <cell r="AE154">
            <v>0</v>
          </cell>
          <cell r="AF154">
            <v>0</v>
          </cell>
        </row>
        <row r="155">
          <cell r="AC155">
            <v>0</v>
          </cell>
          <cell r="AD155">
            <v>0</v>
          </cell>
          <cell r="AE155">
            <v>0</v>
          </cell>
          <cell r="AF155">
            <v>0</v>
          </cell>
        </row>
        <row r="156">
          <cell r="AC156">
            <v>0</v>
          </cell>
          <cell r="AD156">
            <v>0</v>
          </cell>
          <cell r="AE156">
            <v>0</v>
          </cell>
          <cell r="AF156">
            <v>0</v>
          </cell>
        </row>
        <row r="157">
          <cell r="AC157">
            <v>0</v>
          </cell>
          <cell r="AD157">
            <v>0</v>
          </cell>
          <cell r="AE157">
            <v>0</v>
          </cell>
          <cell r="AF157">
            <v>0</v>
          </cell>
        </row>
        <row r="158">
          <cell r="AC158">
            <v>0</v>
          </cell>
          <cell r="AD158">
            <v>0</v>
          </cell>
          <cell r="AE158">
            <v>0</v>
          </cell>
          <cell r="AF158">
            <v>0</v>
          </cell>
        </row>
        <row r="159">
          <cell r="AC159">
            <v>0</v>
          </cell>
          <cell r="AD159">
            <v>0</v>
          </cell>
          <cell r="AE159">
            <v>0</v>
          </cell>
          <cell r="AF159">
            <v>0</v>
          </cell>
        </row>
        <row r="160">
          <cell r="AC160">
            <v>0</v>
          </cell>
          <cell r="AD160">
            <v>0</v>
          </cell>
          <cell r="AE160">
            <v>0</v>
          </cell>
          <cell r="AF160">
            <v>0</v>
          </cell>
        </row>
        <row r="161">
          <cell r="AC161">
            <v>0</v>
          </cell>
          <cell r="AD161">
            <v>0</v>
          </cell>
          <cell r="AE161">
            <v>0</v>
          </cell>
          <cell r="AF161">
            <v>0</v>
          </cell>
        </row>
        <row r="162">
          <cell r="AC162">
            <v>0</v>
          </cell>
          <cell r="AD162">
            <v>0</v>
          </cell>
          <cell r="AE162">
            <v>0</v>
          </cell>
          <cell r="AF162">
            <v>0</v>
          </cell>
        </row>
        <row r="163">
          <cell r="AC163">
            <v>0</v>
          </cell>
          <cell r="AD163">
            <v>0</v>
          </cell>
          <cell r="AE163">
            <v>0</v>
          </cell>
          <cell r="AF163">
            <v>0</v>
          </cell>
        </row>
        <row r="164">
          <cell r="AC164">
            <v>0</v>
          </cell>
          <cell r="AD164">
            <v>0</v>
          </cell>
          <cell r="AE164">
            <v>0</v>
          </cell>
          <cell r="AF164">
            <v>0</v>
          </cell>
        </row>
        <row r="165">
          <cell r="AC165">
            <v>0</v>
          </cell>
          <cell r="AD165">
            <v>0</v>
          </cell>
          <cell r="AE165">
            <v>0</v>
          </cell>
          <cell r="AF165">
            <v>0</v>
          </cell>
        </row>
        <row r="166">
          <cell r="AC166">
            <v>0</v>
          </cell>
          <cell r="AD166">
            <v>0</v>
          </cell>
          <cell r="AE166">
            <v>0</v>
          </cell>
          <cell r="AF166">
            <v>0</v>
          </cell>
        </row>
        <row r="167">
          <cell r="AC167">
            <v>0</v>
          </cell>
          <cell r="AD167">
            <v>0</v>
          </cell>
          <cell r="AE167">
            <v>0</v>
          </cell>
          <cell r="AF167">
            <v>0</v>
          </cell>
        </row>
        <row r="168">
          <cell r="AC168">
            <v>0</v>
          </cell>
          <cell r="AD168">
            <v>0</v>
          </cell>
          <cell r="AE168">
            <v>0</v>
          </cell>
          <cell r="AF168">
            <v>0</v>
          </cell>
        </row>
        <row r="169">
          <cell r="AC169">
            <v>0</v>
          </cell>
          <cell r="AD169">
            <v>0</v>
          </cell>
          <cell r="AE169">
            <v>0</v>
          </cell>
          <cell r="AF169">
            <v>0</v>
          </cell>
        </row>
        <row r="170">
          <cell r="AC170">
            <v>0</v>
          </cell>
          <cell r="AD170">
            <v>0</v>
          </cell>
          <cell r="AE170">
            <v>0</v>
          </cell>
          <cell r="AF170">
            <v>0</v>
          </cell>
        </row>
        <row r="171">
          <cell r="AC171">
            <v>0</v>
          </cell>
          <cell r="AD171">
            <v>0</v>
          </cell>
          <cell r="AE171">
            <v>0</v>
          </cell>
          <cell r="AF171">
            <v>0</v>
          </cell>
        </row>
        <row r="172">
          <cell r="AC172">
            <v>0</v>
          </cell>
          <cell r="AD172">
            <v>0</v>
          </cell>
          <cell r="AE172">
            <v>0</v>
          </cell>
          <cell r="AF172">
            <v>0</v>
          </cell>
        </row>
        <row r="173">
          <cell r="AC173">
            <v>0</v>
          </cell>
          <cell r="AD173">
            <v>0</v>
          </cell>
          <cell r="AE173">
            <v>0</v>
          </cell>
          <cell r="AF173">
            <v>0</v>
          </cell>
        </row>
        <row r="174">
          <cell r="AC174">
            <v>0</v>
          </cell>
          <cell r="AD174">
            <v>0</v>
          </cell>
          <cell r="AE174">
            <v>0</v>
          </cell>
          <cell r="AF174">
            <v>0</v>
          </cell>
        </row>
        <row r="175">
          <cell r="AC175">
            <v>0</v>
          </cell>
          <cell r="AD175">
            <v>0</v>
          </cell>
          <cell r="AE175">
            <v>0</v>
          </cell>
          <cell r="AF175">
            <v>0</v>
          </cell>
        </row>
        <row r="176">
          <cell r="AC176">
            <v>0</v>
          </cell>
          <cell r="AD176">
            <v>0</v>
          </cell>
          <cell r="AE176">
            <v>0</v>
          </cell>
          <cell r="AF176">
            <v>0</v>
          </cell>
        </row>
        <row r="177">
          <cell r="AC177">
            <v>0</v>
          </cell>
          <cell r="AD177">
            <v>0</v>
          </cell>
          <cell r="AE177">
            <v>0</v>
          </cell>
          <cell r="AF177">
            <v>0</v>
          </cell>
        </row>
        <row r="178">
          <cell r="AC178">
            <v>0</v>
          </cell>
          <cell r="AD178">
            <v>0</v>
          </cell>
          <cell r="AE178">
            <v>0</v>
          </cell>
          <cell r="AF178">
            <v>0</v>
          </cell>
        </row>
        <row r="179">
          <cell r="AC179">
            <v>0</v>
          </cell>
          <cell r="AD179">
            <v>0</v>
          </cell>
          <cell r="AE179">
            <v>0</v>
          </cell>
          <cell r="AF179">
            <v>0</v>
          </cell>
        </row>
        <row r="180">
          <cell r="AC180">
            <v>0</v>
          </cell>
          <cell r="AD180">
            <v>0</v>
          </cell>
          <cell r="AE180">
            <v>0</v>
          </cell>
          <cell r="AF180">
            <v>0</v>
          </cell>
        </row>
        <row r="181">
          <cell r="AC181">
            <v>0</v>
          </cell>
          <cell r="AD181">
            <v>0</v>
          </cell>
          <cell r="AE181">
            <v>0</v>
          </cell>
          <cell r="AF181">
            <v>0</v>
          </cell>
        </row>
        <row r="182">
          <cell r="AC182">
            <v>0</v>
          </cell>
          <cell r="AD182">
            <v>0</v>
          </cell>
          <cell r="AE182">
            <v>0</v>
          </cell>
          <cell r="AF182">
            <v>0</v>
          </cell>
        </row>
        <row r="183">
          <cell r="AC183">
            <v>0</v>
          </cell>
          <cell r="AD183">
            <v>0</v>
          </cell>
          <cell r="AE183">
            <v>0</v>
          </cell>
          <cell r="AF183">
            <v>0</v>
          </cell>
        </row>
        <row r="184">
          <cell r="AC184">
            <v>0</v>
          </cell>
          <cell r="AD184">
            <v>0</v>
          </cell>
          <cell r="AE184">
            <v>0</v>
          </cell>
          <cell r="AF184">
            <v>0</v>
          </cell>
        </row>
        <row r="185">
          <cell r="AC185">
            <v>0</v>
          </cell>
          <cell r="AD185">
            <v>0</v>
          </cell>
          <cell r="AE185">
            <v>0</v>
          </cell>
          <cell r="AF185">
            <v>0</v>
          </cell>
        </row>
        <row r="186">
          <cell r="AC186">
            <v>0</v>
          </cell>
          <cell r="AD186">
            <v>0</v>
          </cell>
          <cell r="AE186">
            <v>0</v>
          </cell>
          <cell r="AF186">
            <v>0</v>
          </cell>
        </row>
        <row r="187">
          <cell r="AC187">
            <v>0</v>
          </cell>
          <cell r="AD187">
            <v>0</v>
          </cell>
          <cell r="AE187">
            <v>0</v>
          </cell>
          <cell r="AF187">
            <v>0</v>
          </cell>
        </row>
        <row r="188">
          <cell r="AC188">
            <v>0</v>
          </cell>
          <cell r="AD188">
            <v>0</v>
          </cell>
          <cell r="AE188">
            <v>0</v>
          </cell>
          <cell r="AF188">
            <v>0</v>
          </cell>
        </row>
        <row r="189">
          <cell r="AC189">
            <v>0</v>
          </cell>
          <cell r="AD189">
            <v>0</v>
          </cell>
          <cell r="AE189">
            <v>0</v>
          </cell>
          <cell r="AF189">
            <v>0</v>
          </cell>
        </row>
        <row r="190">
          <cell r="AC190">
            <v>0</v>
          </cell>
          <cell r="AD190">
            <v>0</v>
          </cell>
          <cell r="AE190">
            <v>0</v>
          </cell>
          <cell r="AF190">
            <v>0</v>
          </cell>
        </row>
        <row r="191">
          <cell r="AC191">
            <v>0</v>
          </cell>
          <cell r="AD191">
            <v>0</v>
          </cell>
          <cell r="AE191">
            <v>0</v>
          </cell>
          <cell r="AF191">
            <v>0</v>
          </cell>
        </row>
        <row r="192">
          <cell r="AC192">
            <v>0</v>
          </cell>
          <cell r="AD192">
            <v>0</v>
          </cell>
          <cell r="AE192">
            <v>0</v>
          </cell>
          <cell r="AF192">
            <v>0</v>
          </cell>
        </row>
        <row r="193">
          <cell r="AC193">
            <v>0</v>
          </cell>
          <cell r="AD193">
            <v>0</v>
          </cell>
          <cell r="AE193">
            <v>0</v>
          </cell>
          <cell r="AF193">
            <v>0</v>
          </cell>
        </row>
        <row r="194">
          <cell r="AC194">
            <v>0</v>
          </cell>
          <cell r="AD194">
            <v>0</v>
          </cell>
          <cell r="AE194">
            <v>0</v>
          </cell>
          <cell r="AF194">
            <v>0</v>
          </cell>
        </row>
        <row r="195">
          <cell r="AC195">
            <v>0</v>
          </cell>
          <cell r="AD195">
            <v>0</v>
          </cell>
          <cell r="AE195">
            <v>0</v>
          </cell>
          <cell r="AF195">
            <v>0</v>
          </cell>
        </row>
        <row r="196">
          <cell r="AC196">
            <v>0</v>
          </cell>
          <cell r="AD196">
            <v>0</v>
          </cell>
          <cell r="AE196">
            <v>0</v>
          </cell>
          <cell r="AF196">
            <v>0</v>
          </cell>
        </row>
        <row r="197">
          <cell r="AC197">
            <v>0</v>
          </cell>
          <cell r="AD197">
            <v>0</v>
          </cell>
          <cell r="AE197">
            <v>0</v>
          </cell>
          <cell r="AF197">
            <v>0</v>
          </cell>
        </row>
        <row r="198">
          <cell r="AC198">
            <v>0</v>
          </cell>
          <cell r="AD198">
            <v>0</v>
          </cell>
          <cell r="AE198">
            <v>0</v>
          </cell>
          <cell r="AF198">
            <v>0</v>
          </cell>
        </row>
        <row r="199">
          <cell r="AC199">
            <v>0</v>
          </cell>
          <cell r="AD199">
            <v>0</v>
          </cell>
          <cell r="AE199">
            <v>0</v>
          </cell>
          <cell r="AF199">
            <v>0</v>
          </cell>
        </row>
        <row r="200">
          <cell r="AC200">
            <v>0</v>
          </cell>
          <cell r="AD200">
            <v>0</v>
          </cell>
          <cell r="AE200">
            <v>0</v>
          </cell>
          <cell r="AF200">
            <v>0</v>
          </cell>
        </row>
        <row r="201">
          <cell r="AC201">
            <v>0</v>
          </cell>
          <cell r="AD201">
            <v>0</v>
          </cell>
          <cell r="AE201">
            <v>0</v>
          </cell>
          <cell r="AF201">
            <v>0</v>
          </cell>
        </row>
        <row r="202">
          <cell r="AC202">
            <v>0</v>
          </cell>
          <cell r="AD202">
            <v>0</v>
          </cell>
          <cell r="AE202">
            <v>0</v>
          </cell>
          <cell r="AF202">
            <v>0</v>
          </cell>
        </row>
        <row r="203">
          <cell r="AC203">
            <v>0</v>
          </cell>
          <cell r="AD203">
            <v>0</v>
          </cell>
          <cell r="AE203">
            <v>0</v>
          </cell>
          <cell r="AF203">
            <v>0</v>
          </cell>
        </row>
        <row r="204">
          <cell r="AC204">
            <v>0</v>
          </cell>
          <cell r="AD204">
            <v>0</v>
          </cell>
          <cell r="AE204">
            <v>0</v>
          </cell>
          <cell r="AF204">
            <v>0</v>
          </cell>
        </row>
        <row r="205">
          <cell r="AC205">
            <v>0</v>
          </cell>
          <cell r="AD205">
            <v>0</v>
          </cell>
          <cell r="AE205">
            <v>0</v>
          </cell>
          <cell r="AF205">
            <v>0</v>
          </cell>
        </row>
        <row r="206">
          <cell r="AC206">
            <v>0</v>
          </cell>
          <cell r="AD206">
            <v>0</v>
          </cell>
          <cell r="AE206">
            <v>0</v>
          </cell>
          <cell r="AF206">
            <v>0</v>
          </cell>
        </row>
        <row r="207">
          <cell r="AC207">
            <v>0</v>
          </cell>
          <cell r="AD207">
            <v>0</v>
          </cell>
          <cell r="AE207">
            <v>0</v>
          </cell>
          <cell r="AF207">
            <v>0</v>
          </cell>
        </row>
        <row r="208">
          <cell r="AC208">
            <v>0</v>
          </cell>
          <cell r="AD208">
            <v>0</v>
          </cell>
          <cell r="AE208">
            <v>0</v>
          </cell>
          <cell r="AF208">
            <v>0</v>
          </cell>
        </row>
        <row r="209">
          <cell r="AC209">
            <v>0</v>
          </cell>
          <cell r="AD209">
            <v>0</v>
          </cell>
          <cell r="AE209">
            <v>0</v>
          </cell>
          <cell r="AF209">
            <v>0</v>
          </cell>
        </row>
        <row r="210">
          <cell r="AC210">
            <v>0</v>
          </cell>
          <cell r="AD210">
            <v>0</v>
          </cell>
          <cell r="AE210">
            <v>0</v>
          </cell>
          <cell r="AF210">
            <v>0</v>
          </cell>
        </row>
        <row r="211">
          <cell r="AC211">
            <v>0</v>
          </cell>
          <cell r="AD211">
            <v>0</v>
          </cell>
          <cell r="AE211">
            <v>0</v>
          </cell>
          <cell r="AF211">
            <v>0</v>
          </cell>
        </row>
        <row r="212">
          <cell r="AC212">
            <v>0</v>
          </cell>
          <cell r="AD212">
            <v>0</v>
          </cell>
          <cell r="AE212">
            <v>0</v>
          </cell>
          <cell r="AF212">
            <v>0</v>
          </cell>
        </row>
        <row r="213">
          <cell r="AC213">
            <v>0</v>
          </cell>
          <cell r="AD213">
            <v>0</v>
          </cell>
          <cell r="AE213">
            <v>0</v>
          </cell>
          <cell r="AF213">
            <v>0</v>
          </cell>
        </row>
        <row r="214">
          <cell r="AC214">
            <v>0</v>
          </cell>
          <cell r="AD214">
            <v>0</v>
          </cell>
          <cell r="AE214">
            <v>0</v>
          </cell>
          <cell r="AF214">
            <v>0</v>
          </cell>
        </row>
        <row r="215">
          <cell r="AC215">
            <v>0</v>
          </cell>
          <cell r="AD215">
            <v>0</v>
          </cell>
          <cell r="AE215">
            <v>0</v>
          </cell>
          <cell r="AF215">
            <v>0</v>
          </cell>
        </row>
        <row r="216">
          <cell r="AC216">
            <v>0</v>
          </cell>
          <cell r="AD216">
            <v>0</v>
          </cell>
          <cell r="AE216">
            <v>0</v>
          </cell>
          <cell r="AF216">
            <v>0</v>
          </cell>
        </row>
        <row r="217">
          <cell r="AC217">
            <v>0</v>
          </cell>
          <cell r="AD217">
            <v>0</v>
          </cell>
          <cell r="AE217">
            <v>0</v>
          </cell>
          <cell r="AF217">
            <v>0</v>
          </cell>
        </row>
        <row r="218">
          <cell r="AC218">
            <v>0</v>
          </cell>
          <cell r="AD218">
            <v>0</v>
          </cell>
          <cell r="AE218">
            <v>0</v>
          </cell>
          <cell r="AF218">
            <v>0</v>
          </cell>
        </row>
        <row r="219"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0">
          <cell r="AC220">
            <v>0</v>
          </cell>
          <cell r="AD220">
            <v>0</v>
          </cell>
          <cell r="AE220">
            <v>0</v>
          </cell>
          <cell r="AF220">
            <v>0</v>
          </cell>
        </row>
        <row r="221">
          <cell r="AC221">
            <v>0</v>
          </cell>
          <cell r="AD221">
            <v>0</v>
          </cell>
          <cell r="AE221">
            <v>0</v>
          </cell>
          <cell r="AF221">
            <v>0</v>
          </cell>
        </row>
        <row r="222">
          <cell r="AC222">
            <v>0</v>
          </cell>
          <cell r="AD222">
            <v>0</v>
          </cell>
          <cell r="AE222">
            <v>0</v>
          </cell>
          <cell r="AF222">
            <v>0</v>
          </cell>
        </row>
        <row r="223">
          <cell r="AC223">
            <v>0</v>
          </cell>
          <cell r="AD223">
            <v>0</v>
          </cell>
          <cell r="AE223">
            <v>0</v>
          </cell>
          <cell r="AF223">
            <v>0</v>
          </cell>
        </row>
        <row r="224">
          <cell r="AC224">
            <v>0</v>
          </cell>
          <cell r="AD224">
            <v>0</v>
          </cell>
          <cell r="AE224">
            <v>0</v>
          </cell>
          <cell r="AF224">
            <v>0</v>
          </cell>
        </row>
        <row r="225">
          <cell r="AC225">
            <v>0</v>
          </cell>
          <cell r="AD225">
            <v>0</v>
          </cell>
          <cell r="AE225">
            <v>0</v>
          </cell>
          <cell r="AF225">
            <v>0</v>
          </cell>
        </row>
        <row r="226">
          <cell r="AC226">
            <v>0</v>
          </cell>
          <cell r="AD226">
            <v>0</v>
          </cell>
          <cell r="AE226">
            <v>0</v>
          </cell>
          <cell r="AF226">
            <v>0</v>
          </cell>
        </row>
        <row r="227">
          <cell r="AC227">
            <v>0</v>
          </cell>
          <cell r="AD227">
            <v>0</v>
          </cell>
          <cell r="AE227">
            <v>0</v>
          </cell>
          <cell r="AF227">
            <v>0</v>
          </cell>
        </row>
        <row r="228">
          <cell r="AC228">
            <v>0</v>
          </cell>
          <cell r="AD228">
            <v>0</v>
          </cell>
          <cell r="AE228">
            <v>0</v>
          </cell>
          <cell r="AF228">
            <v>0</v>
          </cell>
        </row>
        <row r="229">
          <cell r="AC229">
            <v>0</v>
          </cell>
          <cell r="AD229">
            <v>0</v>
          </cell>
          <cell r="AE229">
            <v>0</v>
          </cell>
          <cell r="AF229">
            <v>0</v>
          </cell>
        </row>
        <row r="230">
          <cell r="AC230">
            <v>0</v>
          </cell>
          <cell r="AD230">
            <v>0</v>
          </cell>
          <cell r="AE230">
            <v>0</v>
          </cell>
          <cell r="AF230">
            <v>0</v>
          </cell>
        </row>
        <row r="231">
          <cell r="AC231">
            <v>0</v>
          </cell>
          <cell r="AD231">
            <v>0</v>
          </cell>
          <cell r="AE231">
            <v>0</v>
          </cell>
          <cell r="AF231">
            <v>0</v>
          </cell>
        </row>
        <row r="232">
          <cell r="AC232">
            <v>0</v>
          </cell>
          <cell r="AD232">
            <v>0</v>
          </cell>
          <cell r="AE232">
            <v>0</v>
          </cell>
          <cell r="AF232">
            <v>0</v>
          </cell>
        </row>
        <row r="233">
          <cell r="AC233">
            <v>0</v>
          </cell>
          <cell r="AD233">
            <v>0</v>
          </cell>
          <cell r="AE233">
            <v>0</v>
          </cell>
          <cell r="AF233">
            <v>0</v>
          </cell>
        </row>
        <row r="234">
          <cell r="AC234">
            <v>0</v>
          </cell>
          <cell r="AD234">
            <v>0</v>
          </cell>
          <cell r="AE234">
            <v>0</v>
          </cell>
          <cell r="AF234">
            <v>0</v>
          </cell>
        </row>
        <row r="235">
          <cell r="AC235">
            <v>0</v>
          </cell>
          <cell r="AD235">
            <v>0</v>
          </cell>
          <cell r="AE235">
            <v>0</v>
          </cell>
          <cell r="AF235">
            <v>0</v>
          </cell>
        </row>
        <row r="236">
          <cell r="AC236">
            <v>0</v>
          </cell>
          <cell r="AD236">
            <v>0</v>
          </cell>
          <cell r="AE236">
            <v>0</v>
          </cell>
          <cell r="AF236">
            <v>0</v>
          </cell>
        </row>
        <row r="237">
          <cell r="AC237">
            <v>0</v>
          </cell>
          <cell r="AD237">
            <v>0</v>
          </cell>
          <cell r="AE237">
            <v>0</v>
          </cell>
          <cell r="AF237">
            <v>0</v>
          </cell>
        </row>
        <row r="238">
          <cell r="AC238">
            <v>0</v>
          </cell>
          <cell r="AD238">
            <v>0</v>
          </cell>
          <cell r="AE238">
            <v>0</v>
          </cell>
          <cell r="AF238">
            <v>0</v>
          </cell>
        </row>
        <row r="239">
          <cell r="AC239">
            <v>0</v>
          </cell>
          <cell r="AD239">
            <v>0</v>
          </cell>
          <cell r="AE239">
            <v>0</v>
          </cell>
          <cell r="AF239">
            <v>0</v>
          </cell>
        </row>
        <row r="240">
          <cell r="AC240">
            <v>0</v>
          </cell>
          <cell r="AD240">
            <v>0</v>
          </cell>
          <cell r="AE240">
            <v>0</v>
          </cell>
          <cell r="AF240">
            <v>0</v>
          </cell>
        </row>
        <row r="241">
          <cell r="AC241">
            <v>0</v>
          </cell>
          <cell r="AD241">
            <v>0</v>
          </cell>
          <cell r="AE241">
            <v>0</v>
          </cell>
          <cell r="AF241">
            <v>0</v>
          </cell>
        </row>
        <row r="242">
          <cell r="AC242">
            <v>0</v>
          </cell>
          <cell r="AD242">
            <v>0</v>
          </cell>
          <cell r="AE242">
            <v>0</v>
          </cell>
          <cell r="AF242">
            <v>0</v>
          </cell>
        </row>
        <row r="243">
          <cell r="AC243">
            <v>0</v>
          </cell>
          <cell r="AD243">
            <v>0</v>
          </cell>
          <cell r="AE243">
            <v>0</v>
          </cell>
          <cell r="AF243">
            <v>0</v>
          </cell>
        </row>
        <row r="244">
          <cell r="AC244">
            <v>0</v>
          </cell>
          <cell r="AD244">
            <v>0</v>
          </cell>
          <cell r="AE244">
            <v>0</v>
          </cell>
          <cell r="AF244">
            <v>0</v>
          </cell>
        </row>
        <row r="245">
          <cell r="AC245">
            <v>0</v>
          </cell>
          <cell r="AD245">
            <v>0</v>
          </cell>
          <cell r="AE245">
            <v>0</v>
          </cell>
          <cell r="AF245">
            <v>0</v>
          </cell>
        </row>
        <row r="246">
          <cell r="AC246">
            <v>0</v>
          </cell>
          <cell r="AD246">
            <v>0</v>
          </cell>
          <cell r="AE246">
            <v>0</v>
          </cell>
          <cell r="AF246">
            <v>0</v>
          </cell>
        </row>
        <row r="247"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AC248">
            <v>0</v>
          </cell>
          <cell r="AD248">
            <v>0</v>
          </cell>
          <cell r="AE248">
            <v>0</v>
          </cell>
          <cell r="AF248">
            <v>0</v>
          </cell>
        </row>
        <row r="249">
          <cell r="AC249">
            <v>0</v>
          </cell>
          <cell r="AD249">
            <v>0</v>
          </cell>
          <cell r="AE249">
            <v>0</v>
          </cell>
          <cell r="AF249">
            <v>0</v>
          </cell>
        </row>
        <row r="250">
          <cell r="AC250">
            <v>0</v>
          </cell>
          <cell r="AD250">
            <v>0</v>
          </cell>
          <cell r="AE250">
            <v>0</v>
          </cell>
          <cell r="AF250">
            <v>0</v>
          </cell>
        </row>
        <row r="251">
          <cell r="AC251">
            <v>0</v>
          </cell>
          <cell r="AD251">
            <v>0</v>
          </cell>
          <cell r="AE251">
            <v>0</v>
          </cell>
          <cell r="AF251">
            <v>0</v>
          </cell>
        </row>
        <row r="252">
          <cell r="AC252">
            <v>0</v>
          </cell>
          <cell r="AD252">
            <v>0</v>
          </cell>
          <cell r="AE252">
            <v>0</v>
          </cell>
          <cell r="AF252">
            <v>0</v>
          </cell>
        </row>
        <row r="253">
          <cell r="AC253">
            <v>0</v>
          </cell>
          <cell r="AD253">
            <v>0</v>
          </cell>
          <cell r="AE253">
            <v>0</v>
          </cell>
          <cell r="AF253">
            <v>0</v>
          </cell>
        </row>
        <row r="254">
          <cell r="AC254">
            <v>0</v>
          </cell>
          <cell r="AD254">
            <v>0</v>
          </cell>
          <cell r="AE254">
            <v>0</v>
          </cell>
          <cell r="AF254">
            <v>0</v>
          </cell>
        </row>
        <row r="255">
          <cell r="AC255">
            <v>0</v>
          </cell>
          <cell r="AD255">
            <v>0</v>
          </cell>
          <cell r="AE255">
            <v>0</v>
          </cell>
          <cell r="AF255">
            <v>0</v>
          </cell>
        </row>
        <row r="256">
          <cell r="AC256">
            <v>0</v>
          </cell>
          <cell r="AD256">
            <v>0</v>
          </cell>
          <cell r="AE256">
            <v>0</v>
          </cell>
          <cell r="AF256">
            <v>0</v>
          </cell>
        </row>
        <row r="257">
          <cell r="AC257">
            <v>0</v>
          </cell>
          <cell r="AD257">
            <v>0</v>
          </cell>
          <cell r="AE257">
            <v>0</v>
          </cell>
          <cell r="AF257">
            <v>0</v>
          </cell>
        </row>
        <row r="258">
          <cell r="AC258">
            <v>0</v>
          </cell>
          <cell r="AD258">
            <v>0</v>
          </cell>
          <cell r="AE258">
            <v>0</v>
          </cell>
          <cell r="AF258">
            <v>0</v>
          </cell>
        </row>
        <row r="259">
          <cell r="AC259">
            <v>0</v>
          </cell>
          <cell r="AD259">
            <v>0</v>
          </cell>
          <cell r="AE259">
            <v>0</v>
          </cell>
          <cell r="AF259">
            <v>0</v>
          </cell>
        </row>
        <row r="260">
          <cell r="AC260">
            <v>0</v>
          </cell>
          <cell r="AD260">
            <v>0</v>
          </cell>
          <cell r="AE260">
            <v>0</v>
          </cell>
          <cell r="AF260">
            <v>0</v>
          </cell>
        </row>
        <row r="261">
          <cell r="AC261">
            <v>0</v>
          </cell>
          <cell r="AD261">
            <v>0</v>
          </cell>
          <cell r="AE261">
            <v>0</v>
          </cell>
          <cell r="AF261">
            <v>0</v>
          </cell>
        </row>
        <row r="262">
          <cell r="AC262">
            <v>0</v>
          </cell>
          <cell r="AD262">
            <v>0</v>
          </cell>
          <cell r="AE262">
            <v>0</v>
          </cell>
          <cell r="AF262">
            <v>0</v>
          </cell>
        </row>
        <row r="263">
          <cell r="AC263">
            <v>0</v>
          </cell>
          <cell r="AD263">
            <v>0</v>
          </cell>
          <cell r="AE263">
            <v>0</v>
          </cell>
          <cell r="AF263">
            <v>0</v>
          </cell>
        </row>
        <row r="264">
          <cell r="AC264">
            <v>0</v>
          </cell>
          <cell r="AD264">
            <v>0</v>
          </cell>
          <cell r="AE264">
            <v>0</v>
          </cell>
          <cell r="AF264">
            <v>0</v>
          </cell>
        </row>
        <row r="265">
          <cell r="AC265">
            <v>0</v>
          </cell>
          <cell r="AD265">
            <v>0</v>
          </cell>
          <cell r="AE265">
            <v>0</v>
          </cell>
          <cell r="AF265">
            <v>0</v>
          </cell>
        </row>
        <row r="266">
          <cell r="AC266">
            <v>0</v>
          </cell>
          <cell r="AD266">
            <v>0</v>
          </cell>
          <cell r="AE266">
            <v>0</v>
          </cell>
          <cell r="AF266">
            <v>0</v>
          </cell>
        </row>
        <row r="267">
          <cell r="AC267">
            <v>0</v>
          </cell>
          <cell r="AD267">
            <v>0</v>
          </cell>
          <cell r="AE267">
            <v>0</v>
          </cell>
          <cell r="AF267">
            <v>0</v>
          </cell>
        </row>
        <row r="268">
          <cell r="AC268">
            <v>0</v>
          </cell>
          <cell r="AD268">
            <v>0</v>
          </cell>
          <cell r="AE268">
            <v>0</v>
          </cell>
          <cell r="AF268">
            <v>0</v>
          </cell>
        </row>
        <row r="269">
          <cell r="AC269">
            <v>0</v>
          </cell>
          <cell r="AD269">
            <v>0</v>
          </cell>
          <cell r="AE269">
            <v>0</v>
          </cell>
          <cell r="AF269">
            <v>0</v>
          </cell>
        </row>
        <row r="270">
          <cell r="AC270">
            <v>0</v>
          </cell>
          <cell r="AD270">
            <v>0</v>
          </cell>
          <cell r="AE270">
            <v>0</v>
          </cell>
          <cell r="AF270">
            <v>0</v>
          </cell>
        </row>
        <row r="271">
          <cell r="AC271">
            <v>0</v>
          </cell>
          <cell r="AD271">
            <v>0</v>
          </cell>
          <cell r="AE271">
            <v>0</v>
          </cell>
          <cell r="AF271">
            <v>0</v>
          </cell>
        </row>
        <row r="272">
          <cell r="AC272">
            <v>0</v>
          </cell>
          <cell r="AD272">
            <v>0</v>
          </cell>
          <cell r="AE272">
            <v>0</v>
          </cell>
          <cell r="AF272">
            <v>0</v>
          </cell>
        </row>
        <row r="273">
          <cell r="AC273">
            <v>0</v>
          </cell>
          <cell r="AD273">
            <v>0</v>
          </cell>
          <cell r="AE273">
            <v>0</v>
          </cell>
          <cell r="AF273">
            <v>0</v>
          </cell>
        </row>
        <row r="274">
          <cell r="AC274">
            <v>0</v>
          </cell>
          <cell r="AD274">
            <v>0</v>
          </cell>
          <cell r="AE274">
            <v>0</v>
          </cell>
          <cell r="AF274">
            <v>0</v>
          </cell>
        </row>
        <row r="275">
          <cell r="AC275">
            <v>0</v>
          </cell>
          <cell r="AD275">
            <v>0</v>
          </cell>
          <cell r="AE275">
            <v>0</v>
          </cell>
          <cell r="AF275">
            <v>0</v>
          </cell>
        </row>
        <row r="276">
          <cell r="AC276">
            <v>0</v>
          </cell>
          <cell r="AD276">
            <v>0</v>
          </cell>
          <cell r="AE276">
            <v>0</v>
          </cell>
          <cell r="AF276">
            <v>0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</v>
          </cell>
        </row>
        <row r="278">
          <cell r="AC278">
            <v>0</v>
          </cell>
          <cell r="AD278">
            <v>0</v>
          </cell>
          <cell r="AE278">
            <v>0</v>
          </cell>
          <cell r="AF278">
            <v>0</v>
          </cell>
        </row>
        <row r="279">
          <cell r="AC279">
            <v>0</v>
          </cell>
          <cell r="AD279">
            <v>0</v>
          </cell>
          <cell r="AE279">
            <v>0</v>
          </cell>
          <cell r="AF279">
            <v>0</v>
          </cell>
        </row>
        <row r="280">
          <cell r="AC280">
            <v>0</v>
          </cell>
          <cell r="AD280">
            <v>0</v>
          </cell>
          <cell r="AE280">
            <v>0</v>
          </cell>
          <cell r="AF280">
            <v>0</v>
          </cell>
        </row>
        <row r="281">
          <cell r="AC281">
            <v>0</v>
          </cell>
          <cell r="AD281">
            <v>0</v>
          </cell>
          <cell r="AE281">
            <v>0</v>
          </cell>
          <cell r="AF281">
            <v>0</v>
          </cell>
        </row>
        <row r="282">
          <cell r="AC282">
            <v>0</v>
          </cell>
          <cell r="AD282">
            <v>0</v>
          </cell>
          <cell r="AE282">
            <v>0</v>
          </cell>
          <cell r="AF282">
            <v>0</v>
          </cell>
        </row>
        <row r="283">
          <cell r="AC283">
            <v>0</v>
          </cell>
          <cell r="AD283">
            <v>0</v>
          </cell>
          <cell r="AE283">
            <v>0</v>
          </cell>
          <cell r="AF283">
            <v>0</v>
          </cell>
        </row>
        <row r="284">
          <cell r="AC284">
            <v>0</v>
          </cell>
          <cell r="AD284">
            <v>0</v>
          </cell>
          <cell r="AE284">
            <v>0</v>
          </cell>
          <cell r="AF284">
            <v>0</v>
          </cell>
        </row>
        <row r="285">
          <cell r="AC285">
            <v>0</v>
          </cell>
          <cell r="AD285">
            <v>0</v>
          </cell>
          <cell r="AE285">
            <v>0</v>
          </cell>
          <cell r="AF285">
            <v>0</v>
          </cell>
        </row>
        <row r="286">
          <cell r="AC286">
            <v>0</v>
          </cell>
          <cell r="AD286">
            <v>0</v>
          </cell>
          <cell r="AE286">
            <v>0</v>
          </cell>
          <cell r="AF286">
            <v>0</v>
          </cell>
        </row>
        <row r="287">
          <cell r="AC287">
            <v>0</v>
          </cell>
          <cell r="AD287">
            <v>0</v>
          </cell>
          <cell r="AE287">
            <v>0</v>
          </cell>
          <cell r="AF287">
            <v>0</v>
          </cell>
        </row>
        <row r="288">
          <cell r="AC288">
            <v>0</v>
          </cell>
          <cell r="AD288">
            <v>0</v>
          </cell>
          <cell r="AE288">
            <v>0</v>
          </cell>
          <cell r="AF288">
            <v>0</v>
          </cell>
        </row>
      </sheetData>
      <sheetData sheetId="2">
        <row r="7">
          <cell r="C7">
            <v>28960728690</v>
          </cell>
        </row>
        <row r="8">
          <cell r="C8">
            <v>1</v>
          </cell>
        </row>
        <row r="9">
          <cell r="C9">
            <v>41943</v>
          </cell>
        </row>
        <row r="10">
          <cell r="C10">
            <v>1.25</v>
          </cell>
        </row>
        <row r="19">
          <cell r="U19">
            <v>28960728690</v>
          </cell>
        </row>
        <row r="20">
          <cell r="U20">
            <v>21720546517.5</v>
          </cell>
        </row>
        <row r="21">
          <cell r="U21">
            <v>14480364345</v>
          </cell>
        </row>
        <row r="22">
          <cell r="U22">
            <v>7240182172.5</v>
          </cell>
        </row>
        <row r="23">
          <cell r="U23">
            <v>0</v>
          </cell>
        </row>
        <row r="24">
          <cell r="U24" t="str">
            <v/>
          </cell>
        </row>
        <row r="25">
          <cell r="U25" t="str">
            <v/>
          </cell>
        </row>
        <row r="26">
          <cell r="U26" t="str">
            <v/>
          </cell>
        </row>
        <row r="27">
          <cell r="U27" t="str">
            <v/>
          </cell>
        </row>
        <row r="28">
          <cell r="U28" t="str">
            <v/>
          </cell>
        </row>
        <row r="29">
          <cell r="U29" t="str">
            <v/>
          </cell>
        </row>
        <row r="30">
          <cell r="U30" t="str">
            <v/>
          </cell>
        </row>
        <row r="31">
          <cell r="U31" t="str">
            <v/>
          </cell>
        </row>
        <row r="32">
          <cell r="U32" t="str">
            <v/>
          </cell>
        </row>
        <row r="33">
          <cell r="U33" t="str">
            <v/>
          </cell>
        </row>
        <row r="34">
          <cell r="U34" t="str">
            <v/>
          </cell>
        </row>
        <row r="35">
          <cell r="U35" t="str">
            <v/>
          </cell>
        </row>
        <row r="36">
          <cell r="U36" t="str">
            <v/>
          </cell>
        </row>
        <row r="37">
          <cell r="U37" t="str">
            <v/>
          </cell>
        </row>
        <row r="38">
          <cell r="U38" t="str">
            <v/>
          </cell>
        </row>
        <row r="39">
          <cell r="U39" t="str">
            <v/>
          </cell>
        </row>
        <row r="40">
          <cell r="U40" t="str">
            <v/>
          </cell>
        </row>
        <row r="41">
          <cell r="U41" t="str">
            <v/>
          </cell>
        </row>
        <row r="42">
          <cell r="U42" t="str">
            <v/>
          </cell>
        </row>
        <row r="43">
          <cell r="U43" t="str">
            <v/>
          </cell>
        </row>
        <row r="44">
          <cell r="U44" t="str">
            <v/>
          </cell>
        </row>
        <row r="45">
          <cell r="U45" t="str">
            <v/>
          </cell>
        </row>
        <row r="46">
          <cell r="U46" t="str">
            <v/>
          </cell>
        </row>
        <row r="47">
          <cell r="U47" t="str">
            <v/>
          </cell>
        </row>
        <row r="48">
          <cell r="U48" t="str">
            <v/>
          </cell>
        </row>
        <row r="49">
          <cell r="U49" t="str">
            <v/>
          </cell>
        </row>
        <row r="50">
          <cell r="U50" t="str">
            <v/>
          </cell>
        </row>
        <row r="51">
          <cell r="U51" t="str">
            <v/>
          </cell>
        </row>
        <row r="52">
          <cell r="U52" t="str">
            <v/>
          </cell>
        </row>
        <row r="53">
          <cell r="U53" t="str">
            <v/>
          </cell>
        </row>
        <row r="54">
          <cell r="U54" t="str">
            <v/>
          </cell>
        </row>
        <row r="55">
          <cell r="U55" t="str">
            <v/>
          </cell>
        </row>
        <row r="56">
          <cell r="U56" t="str">
            <v/>
          </cell>
        </row>
        <row r="57">
          <cell r="U57" t="str">
            <v/>
          </cell>
        </row>
        <row r="58">
          <cell r="U58" t="str">
            <v/>
          </cell>
        </row>
        <row r="59">
          <cell r="U59" t="str">
            <v/>
          </cell>
        </row>
        <row r="60">
          <cell r="U60" t="str">
            <v/>
          </cell>
        </row>
        <row r="61">
          <cell r="U61" t="str">
            <v/>
          </cell>
        </row>
        <row r="62">
          <cell r="U62" t="str">
            <v/>
          </cell>
        </row>
        <row r="63">
          <cell r="U63" t="str">
            <v/>
          </cell>
        </row>
        <row r="64">
          <cell r="U64" t="str">
            <v/>
          </cell>
        </row>
        <row r="65">
          <cell r="U65" t="str">
            <v/>
          </cell>
        </row>
        <row r="66">
          <cell r="U66" t="str">
            <v/>
          </cell>
        </row>
        <row r="67">
          <cell r="U67" t="str">
            <v/>
          </cell>
        </row>
        <row r="68">
          <cell r="U68" t="str">
            <v/>
          </cell>
        </row>
        <row r="69">
          <cell r="U69" t="str">
            <v/>
          </cell>
        </row>
        <row r="70">
          <cell r="U70" t="str">
            <v/>
          </cell>
        </row>
        <row r="71">
          <cell r="U71" t="str">
            <v/>
          </cell>
        </row>
        <row r="72">
          <cell r="U72" t="str">
            <v/>
          </cell>
        </row>
        <row r="73">
          <cell r="U73" t="str">
            <v/>
          </cell>
        </row>
        <row r="74">
          <cell r="U74" t="str">
            <v/>
          </cell>
        </row>
        <row r="75">
          <cell r="U75" t="str">
            <v/>
          </cell>
        </row>
        <row r="76">
          <cell r="U76" t="str">
            <v/>
          </cell>
        </row>
        <row r="77">
          <cell r="U77" t="str">
            <v/>
          </cell>
        </row>
        <row r="78">
          <cell r="U78" t="str">
            <v/>
          </cell>
        </row>
        <row r="79">
          <cell r="U79" t="str">
            <v/>
          </cell>
        </row>
        <row r="80">
          <cell r="U80" t="str">
            <v/>
          </cell>
        </row>
        <row r="81">
          <cell r="U81" t="str">
            <v/>
          </cell>
        </row>
        <row r="82">
          <cell r="U82" t="str">
            <v/>
          </cell>
        </row>
        <row r="83">
          <cell r="U83" t="str">
            <v/>
          </cell>
        </row>
        <row r="84">
          <cell r="U84" t="str">
            <v/>
          </cell>
        </row>
        <row r="85">
          <cell r="U85" t="str">
            <v/>
          </cell>
        </row>
        <row r="86">
          <cell r="U86" t="str">
            <v/>
          </cell>
        </row>
        <row r="87">
          <cell r="U87" t="str">
            <v/>
          </cell>
        </row>
        <row r="88">
          <cell r="U88" t="str">
            <v/>
          </cell>
        </row>
        <row r="89">
          <cell r="U89" t="str">
            <v/>
          </cell>
        </row>
        <row r="90">
          <cell r="U90" t="str">
            <v/>
          </cell>
        </row>
        <row r="91">
          <cell r="U91" t="str">
            <v/>
          </cell>
        </row>
        <row r="92">
          <cell r="U92" t="str">
            <v/>
          </cell>
        </row>
        <row r="93">
          <cell r="U93" t="str">
            <v/>
          </cell>
        </row>
        <row r="94">
          <cell r="U94" t="str">
            <v/>
          </cell>
        </row>
        <row r="95">
          <cell r="U95" t="str">
            <v/>
          </cell>
        </row>
        <row r="96">
          <cell r="U96" t="str">
            <v/>
          </cell>
        </row>
        <row r="97">
          <cell r="U97" t="str">
            <v/>
          </cell>
        </row>
        <row r="98">
          <cell r="U98" t="str">
            <v/>
          </cell>
        </row>
        <row r="99">
          <cell r="U99" t="str">
            <v/>
          </cell>
        </row>
        <row r="100">
          <cell r="U100" t="str">
            <v/>
          </cell>
        </row>
        <row r="101">
          <cell r="U101" t="str">
            <v/>
          </cell>
        </row>
        <row r="102">
          <cell r="U102" t="str">
            <v/>
          </cell>
        </row>
        <row r="103">
          <cell r="U103" t="str">
            <v/>
          </cell>
        </row>
        <row r="104">
          <cell r="U104" t="str">
            <v/>
          </cell>
        </row>
        <row r="105">
          <cell r="U105" t="str">
            <v/>
          </cell>
        </row>
        <row r="106">
          <cell r="U106" t="str">
            <v/>
          </cell>
        </row>
        <row r="107">
          <cell r="U107" t="str">
            <v/>
          </cell>
        </row>
        <row r="108">
          <cell r="U108" t="str">
            <v/>
          </cell>
        </row>
        <row r="109">
          <cell r="U109" t="str">
            <v/>
          </cell>
        </row>
        <row r="110">
          <cell r="U110" t="str">
            <v/>
          </cell>
        </row>
        <row r="111">
          <cell r="U111" t="str">
            <v/>
          </cell>
        </row>
        <row r="112">
          <cell r="U112" t="str">
            <v/>
          </cell>
        </row>
        <row r="113">
          <cell r="U113" t="str">
            <v/>
          </cell>
        </row>
        <row r="114">
          <cell r="U114" t="str">
            <v/>
          </cell>
        </row>
        <row r="115">
          <cell r="U115" t="str">
            <v/>
          </cell>
        </row>
        <row r="116">
          <cell r="U116" t="str">
            <v/>
          </cell>
        </row>
        <row r="117">
          <cell r="U117" t="str">
            <v/>
          </cell>
        </row>
        <row r="118">
          <cell r="U118" t="str">
            <v/>
          </cell>
        </row>
        <row r="119">
          <cell r="U119" t="str">
            <v/>
          </cell>
        </row>
        <row r="120">
          <cell r="U120" t="str">
            <v/>
          </cell>
        </row>
        <row r="121">
          <cell r="U121" t="str">
            <v/>
          </cell>
        </row>
        <row r="122">
          <cell r="U122" t="str">
            <v/>
          </cell>
        </row>
        <row r="123">
          <cell r="U123" t="str">
            <v/>
          </cell>
        </row>
        <row r="124">
          <cell r="U124" t="str">
            <v/>
          </cell>
        </row>
        <row r="125">
          <cell r="U125" t="str">
            <v/>
          </cell>
        </row>
        <row r="126">
          <cell r="U126" t="str">
            <v/>
          </cell>
        </row>
        <row r="127">
          <cell r="U127" t="str">
            <v/>
          </cell>
        </row>
        <row r="128">
          <cell r="U128" t="str">
            <v/>
          </cell>
        </row>
        <row r="129">
          <cell r="U129" t="str">
            <v/>
          </cell>
        </row>
        <row r="130">
          <cell r="U130" t="str">
            <v/>
          </cell>
        </row>
        <row r="131">
          <cell r="U131" t="str">
            <v/>
          </cell>
        </row>
        <row r="132">
          <cell r="U132" t="str">
            <v/>
          </cell>
        </row>
        <row r="133">
          <cell r="U133" t="str">
            <v/>
          </cell>
        </row>
        <row r="134">
          <cell r="U134" t="str">
            <v/>
          </cell>
        </row>
        <row r="135">
          <cell r="U135" t="str">
            <v/>
          </cell>
        </row>
        <row r="136">
          <cell r="U136" t="str">
            <v/>
          </cell>
        </row>
        <row r="137">
          <cell r="U137" t="str">
            <v/>
          </cell>
        </row>
        <row r="138">
          <cell r="U138" t="str">
            <v/>
          </cell>
        </row>
        <row r="139">
          <cell r="U139" t="str">
            <v/>
          </cell>
        </row>
        <row r="140">
          <cell r="U140" t="str">
            <v/>
          </cell>
        </row>
        <row r="141">
          <cell r="U141" t="str">
            <v/>
          </cell>
        </row>
        <row r="142">
          <cell r="U142" t="str">
            <v/>
          </cell>
        </row>
        <row r="143">
          <cell r="U143" t="str">
            <v/>
          </cell>
        </row>
        <row r="144">
          <cell r="U144" t="str">
            <v/>
          </cell>
        </row>
        <row r="145">
          <cell r="U145" t="str">
            <v/>
          </cell>
        </row>
        <row r="146">
          <cell r="U146" t="str">
            <v/>
          </cell>
        </row>
        <row r="147">
          <cell r="U147" t="str">
            <v/>
          </cell>
        </row>
        <row r="148">
          <cell r="U148" t="str">
            <v/>
          </cell>
        </row>
        <row r="149">
          <cell r="U149" t="str">
            <v/>
          </cell>
        </row>
        <row r="150">
          <cell r="U150" t="str">
            <v/>
          </cell>
        </row>
        <row r="151">
          <cell r="U151" t="str">
            <v/>
          </cell>
        </row>
        <row r="152">
          <cell r="U152" t="str">
            <v/>
          </cell>
        </row>
        <row r="153">
          <cell r="U153" t="str">
            <v/>
          </cell>
        </row>
        <row r="154">
          <cell r="U154" t="str">
            <v/>
          </cell>
        </row>
        <row r="155">
          <cell r="U155" t="str">
            <v/>
          </cell>
        </row>
        <row r="156">
          <cell r="U156" t="str">
            <v/>
          </cell>
        </row>
        <row r="157">
          <cell r="U157" t="str">
            <v/>
          </cell>
        </row>
        <row r="158">
          <cell r="U158" t="str">
            <v/>
          </cell>
        </row>
        <row r="159">
          <cell r="U159" t="str">
            <v/>
          </cell>
        </row>
        <row r="160">
          <cell r="U160" t="str">
            <v/>
          </cell>
        </row>
        <row r="161">
          <cell r="U161" t="str">
            <v/>
          </cell>
        </row>
        <row r="162">
          <cell r="U162" t="str">
            <v/>
          </cell>
        </row>
        <row r="163">
          <cell r="U163" t="str">
            <v/>
          </cell>
        </row>
        <row r="164">
          <cell r="U164" t="str">
            <v/>
          </cell>
        </row>
        <row r="165">
          <cell r="U165" t="str">
            <v/>
          </cell>
        </row>
        <row r="166">
          <cell r="U166" t="str">
            <v/>
          </cell>
        </row>
        <row r="167">
          <cell r="U167" t="str">
            <v/>
          </cell>
        </row>
        <row r="168">
          <cell r="U168" t="str">
            <v/>
          </cell>
        </row>
        <row r="169">
          <cell r="U169" t="str">
            <v/>
          </cell>
        </row>
        <row r="170">
          <cell r="U170" t="str">
            <v/>
          </cell>
        </row>
        <row r="171">
          <cell r="U171" t="str">
            <v/>
          </cell>
        </row>
        <row r="172">
          <cell r="U172" t="str">
            <v/>
          </cell>
        </row>
        <row r="173">
          <cell r="U173" t="str">
            <v/>
          </cell>
        </row>
        <row r="174">
          <cell r="U174" t="str">
            <v/>
          </cell>
        </row>
        <row r="175">
          <cell r="U175" t="str">
            <v/>
          </cell>
        </row>
        <row r="176">
          <cell r="U176" t="str">
            <v/>
          </cell>
        </row>
        <row r="177">
          <cell r="U177" t="str">
            <v/>
          </cell>
        </row>
        <row r="178">
          <cell r="U178" t="str">
            <v/>
          </cell>
        </row>
        <row r="179">
          <cell r="U179" t="str">
            <v/>
          </cell>
        </row>
        <row r="180">
          <cell r="U180" t="str">
            <v/>
          </cell>
        </row>
        <row r="181">
          <cell r="U181" t="str">
            <v/>
          </cell>
        </row>
        <row r="182">
          <cell r="U182" t="str">
            <v/>
          </cell>
        </row>
        <row r="183">
          <cell r="U183" t="str">
            <v/>
          </cell>
        </row>
        <row r="184">
          <cell r="U184" t="str">
            <v/>
          </cell>
        </row>
        <row r="185">
          <cell r="U185" t="str">
            <v/>
          </cell>
        </row>
        <row r="186">
          <cell r="U186" t="str">
            <v/>
          </cell>
        </row>
        <row r="187">
          <cell r="U187" t="str">
            <v/>
          </cell>
        </row>
        <row r="188">
          <cell r="U188" t="str">
            <v/>
          </cell>
        </row>
        <row r="189">
          <cell r="U189" t="str">
            <v/>
          </cell>
        </row>
        <row r="190">
          <cell r="U190" t="str">
            <v/>
          </cell>
        </row>
        <row r="191">
          <cell r="U191" t="str">
            <v/>
          </cell>
        </row>
        <row r="192">
          <cell r="U192" t="str">
            <v/>
          </cell>
        </row>
        <row r="193">
          <cell r="U193" t="str">
            <v/>
          </cell>
        </row>
        <row r="194">
          <cell r="U194" t="str">
            <v/>
          </cell>
        </row>
        <row r="195">
          <cell r="U195" t="str">
            <v/>
          </cell>
        </row>
        <row r="196">
          <cell r="U196" t="str">
            <v/>
          </cell>
        </row>
        <row r="197">
          <cell r="U197" t="str">
            <v/>
          </cell>
        </row>
        <row r="198">
          <cell r="U198" t="str">
            <v/>
          </cell>
        </row>
        <row r="199">
          <cell r="U199" t="str">
            <v/>
          </cell>
        </row>
        <row r="200">
          <cell r="U200" t="str">
            <v/>
          </cell>
        </row>
        <row r="201">
          <cell r="U201" t="str">
            <v/>
          </cell>
        </row>
        <row r="202">
          <cell r="U202" t="str">
            <v/>
          </cell>
        </row>
        <row r="203">
          <cell r="U203" t="str">
            <v/>
          </cell>
        </row>
        <row r="204">
          <cell r="U204" t="str">
            <v/>
          </cell>
        </row>
        <row r="205">
          <cell r="U205" t="str">
            <v/>
          </cell>
        </row>
        <row r="206">
          <cell r="U206" t="str">
            <v/>
          </cell>
        </row>
        <row r="207">
          <cell r="U207" t="str">
            <v/>
          </cell>
        </row>
        <row r="208">
          <cell r="U208" t="str">
            <v/>
          </cell>
        </row>
        <row r="209">
          <cell r="U209" t="str">
            <v/>
          </cell>
        </row>
        <row r="210">
          <cell r="U210" t="str">
            <v/>
          </cell>
        </row>
        <row r="211">
          <cell r="U211" t="str">
            <v/>
          </cell>
        </row>
        <row r="212">
          <cell r="U212" t="str">
            <v/>
          </cell>
        </row>
        <row r="213">
          <cell r="U213" t="str">
            <v/>
          </cell>
        </row>
        <row r="214">
          <cell r="U214" t="str">
            <v/>
          </cell>
        </row>
        <row r="215">
          <cell r="U215" t="str">
            <v/>
          </cell>
        </row>
        <row r="216">
          <cell r="U216" t="str">
            <v/>
          </cell>
        </row>
        <row r="217">
          <cell r="U217" t="str">
            <v/>
          </cell>
        </row>
        <row r="218">
          <cell r="U218" t="str">
            <v/>
          </cell>
        </row>
        <row r="219">
          <cell r="U219" t="str">
            <v/>
          </cell>
        </row>
        <row r="220">
          <cell r="U220" t="str">
            <v/>
          </cell>
        </row>
        <row r="221">
          <cell r="U221" t="str">
            <v/>
          </cell>
        </row>
        <row r="222">
          <cell r="U222" t="str">
            <v/>
          </cell>
        </row>
        <row r="223">
          <cell r="U223" t="str">
            <v/>
          </cell>
        </row>
        <row r="224">
          <cell r="U224" t="str">
            <v/>
          </cell>
        </row>
        <row r="225">
          <cell r="U225" t="str">
            <v/>
          </cell>
        </row>
        <row r="226">
          <cell r="U226" t="str">
            <v/>
          </cell>
        </row>
        <row r="227">
          <cell r="U227" t="str">
            <v/>
          </cell>
        </row>
        <row r="228">
          <cell r="U228" t="str">
            <v/>
          </cell>
        </row>
        <row r="229">
          <cell r="U229" t="str">
            <v/>
          </cell>
        </row>
        <row r="230">
          <cell r="U230" t="str">
            <v/>
          </cell>
        </row>
        <row r="231">
          <cell r="U231" t="str">
            <v/>
          </cell>
        </row>
        <row r="232">
          <cell r="U232" t="str">
            <v/>
          </cell>
        </row>
        <row r="233">
          <cell r="U233" t="str">
            <v/>
          </cell>
        </row>
        <row r="234">
          <cell r="U234" t="str">
            <v/>
          </cell>
        </row>
        <row r="235">
          <cell r="U235" t="str">
            <v/>
          </cell>
        </row>
        <row r="236">
          <cell r="U236" t="str">
            <v/>
          </cell>
        </row>
        <row r="237">
          <cell r="U237" t="str">
            <v/>
          </cell>
        </row>
        <row r="238">
          <cell r="U238" t="str">
            <v/>
          </cell>
        </row>
        <row r="239">
          <cell r="U239" t="str">
            <v/>
          </cell>
        </row>
        <row r="240">
          <cell r="U240" t="str">
            <v/>
          </cell>
        </row>
        <row r="241">
          <cell r="U241" t="str">
            <v/>
          </cell>
        </row>
        <row r="242">
          <cell r="U242" t="str">
            <v/>
          </cell>
        </row>
        <row r="243">
          <cell r="U243" t="str">
            <v/>
          </cell>
        </row>
        <row r="244">
          <cell r="U244" t="str">
            <v/>
          </cell>
        </row>
        <row r="245">
          <cell r="U245" t="str">
            <v/>
          </cell>
        </row>
        <row r="246">
          <cell r="U246" t="str">
            <v/>
          </cell>
        </row>
        <row r="247">
          <cell r="U247" t="str">
            <v/>
          </cell>
        </row>
        <row r="248">
          <cell r="U248" t="str">
            <v/>
          </cell>
        </row>
        <row r="249">
          <cell r="U249" t="str">
            <v/>
          </cell>
        </row>
        <row r="250">
          <cell r="U250" t="str">
            <v/>
          </cell>
        </row>
        <row r="251">
          <cell r="U251" t="str">
            <v/>
          </cell>
        </row>
        <row r="252">
          <cell r="U252" t="str">
            <v/>
          </cell>
        </row>
        <row r="253">
          <cell r="U253" t="str">
            <v/>
          </cell>
        </row>
        <row r="254">
          <cell r="U254" t="str">
            <v/>
          </cell>
        </row>
        <row r="255">
          <cell r="U255" t="str">
            <v/>
          </cell>
        </row>
        <row r="256">
          <cell r="U256" t="str">
            <v/>
          </cell>
        </row>
        <row r="257">
          <cell r="U257" t="str">
            <v/>
          </cell>
        </row>
        <row r="258">
          <cell r="U258" t="str">
            <v/>
          </cell>
        </row>
        <row r="259">
          <cell r="U259" t="str">
            <v/>
          </cell>
        </row>
        <row r="260">
          <cell r="U260" t="str">
            <v/>
          </cell>
        </row>
        <row r="261">
          <cell r="U261" t="str">
            <v/>
          </cell>
        </row>
        <row r="262">
          <cell r="U262" t="str">
            <v/>
          </cell>
        </row>
        <row r="263">
          <cell r="U263" t="str">
            <v/>
          </cell>
        </row>
        <row r="264">
          <cell r="U264" t="str">
            <v/>
          </cell>
        </row>
        <row r="265">
          <cell r="U265" t="str">
            <v/>
          </cell>
        </row>
        <row r="266">
          <cell r="U266" t="str">
            <v/>
          </cell>
        </row>
        <row r="267">
          <cell r="U267" t="str">
            <v/>
          </cell>
        </row>
        <row r="268">
          <cell r="U268" t="str">
            <v/>
          </cell>
        </row>
        <row r="269">
          <cell r="U269" t="str">
            <v/>
          </cell>
        </row>
        <row r="270">
          <cell r="U270" t="str">
            <v/>
          </cell>
        </row>
        <row r="271">
          <cell r="U271" t="str">
            <v/>
          </cell>
        </row>
        <row r="272">
          <cell r="U272" t="str">
            <v/>
          </cell>
        </row>
        <row r="273">
          <cell r="U273" t="str">
            <v/>
          </cell>
        </row>
        <row r="274">
          <cell r="U274" t="str">
            <v/>
          </cell>
        </row>
        <row r="275">
          <cell r="U275" t="str">
            <v/>
          </cell>
        </row>
        <row r="276">
          <cell r="U276" t="str">
            <v/>
          </cell>
        </row>
        <row r="277">
          <cell r="U277" t="str">
            <v/>
          </cell>
        </row>
        <row r="278">
          <cell r="U278" t="str">
            <v/>
          </cell>
        </row>
        <row r="279">
          <cell r="U279" t="str">
            <v/>
          </cell>
        </row>
        <row r="280">
          <cell r="U280" t="str">
            <v/>
          </cell>
        </row>
        <row r="281">
          <cell r="U281" t="str">
            <v/>
          </cell>
        </row>
        <row r="282">
          <cell r="U282" t="str">
            <v/>
          </cell>
        </row>
        <row r="283">
          <cell r="U283" t="str">
            <v/>
          </cell>
        </row>
        <row r="284">
          <cell r="U284" t="str">
            <v/>
          </cell>
        </row>
        <row r="285">
          <cell r="U285" t="str">
            <v/>
          </cell>
        </row>
        <row r="286">
          <cell r="U286" t="str">
            <v/>
          </cell>
        </row>
        <row r="287">
          <cell r="U287" t="str">
            <v/>
          </cell>
        </row>
        <row r="288">
          <cell r="U288" t="str">
            <v/>
          </cell>
        </row>
        <row r="289">
          <cell r="U289" t="str">
            <v/>
          </cell>
        </row>
        <row r="290">
          <cell r="U290" t="str">
            <v/>
          </cell>
        </row>
        <row r="291">
          <cell r="U291" t="str">
            <v/>
          </cell>
        </row>
        <row r="292">
          <cell r="U292" t="str">
            <v/>
          </cell>
        </row>
        <row r="293">
          <cell r="U293" t="str">
            <v/>
          </cell>
        </row>
        <row r="294">
          <cell r="U294" t="str">
            <v/>
          </cell>
        </row>
        <row r="295">
          <cell r="U295" t="str">
            <v/>
          </cell>
        </row>
        <row r="296">
          <cell r="U296" t="str">
            <v/>
          </cell>
        </row>
        <row r="297">
          <cell r="U297" t="str">
            <v/>
          </cell>
        </row>
        <row r="298">
          <cell r="U298" t="str">
            <v/>
          </cell>
        </row>
        <row r="299">
          <cell r="U299" t="str">
            <v/>
          </cell>
        </row>
        <row r="300">
          <cell r="U300" t="str">
            <v/>
          </cell>
        </row>
        <row r="301">
          <cell r="U301" t="str">
            <v/>
          </cell>
        </row>
        <row r="302">
          <cell r="U302" t="str">
            <v/>
          </cell>
        </row>
        <row r="303">
          <cell r="U303" t="str">
            <v/>
          </cell>
        </row>
        <row r="304">
          <cell r="U304" t="str">
            <v/>
          </cell>
        </row>
        <row r="305">
          <cell r="U305" t="str">
            <v/>
          </cell>
        </row>
        <row r="306">
          <cell r="U306" t="str">
            <v/>
          </cell>
        </row>
        <row r="307">
          <cell r="U307" t="str">
            <v/>
          </cell>
        </row>
        <row r="308">
          <cell r="U308" t="str">
            <v/>
          </cell>
        </row>
        <row r="309">
          <cell r="U309" t="str">
            <v/>
          </cell>
        </row>
        <row r="310">
          <cell r="U310" t="str">
            <v/>
          </cell>
        </row>
        <row r="311">
          <cell r="U311" t="str">
            <v/>
          </cell>
        </row>
        <row r="312">
          <cell r="U312" t="str">
            <v/>
          </cell>
        </row>
        <row r="313">
          <cell r="U313" t="str">
            <v/>
          </cell>
        </row>
        <row r="314">
          <cell r="U314" t="str">
            <v/>
          </cell>
        </row>
        <row r="315">
          <cell r="U315" t="str">
            <v/>
          </cell>
        </row>
        <row r="316">
          <cell r="U316" t="str">
            <v/>
          </cell>
        </row>
        <row r="317">
          <cell r="U317" t="str">
            <v/>
          </cell>
        </row>
        <row r="318">
          <cell r="U318" t="str">
            <v/>
          </cell>
        </row>
        <row r="319">
          <cell r="U319" t="str">
            <v/>
          </cell>
        </row>
        <row r="320">
          <cell r="U320" t="str">
            <v/>
          </cell>
        </row>
        <row r="321">
          <cell r="U321" t="str">
            <v/>
          </cell>
        </row>
        <row r="322">
          <cell r="U322" t="str">
            <v/>
          </cell>
        </row>
        <row r="323">
          <cell r="U323" t="str">
            <v/>
          </cell>
        </row>
        <row r="324">
          <cell r="U324" t="str">
            <v/>
          </cell>
        </row>
        <row r="325">
          <cell r="U325" t="str">
            <v/>
          </cell>
        </row>
        <row r="326">
          <cell r="U326" t="str">
            <v/>
          </cell>
        </row>
        <row r="327">
          <cell r="U327" t="str">
            <v/>
          </cell>
        </row>
        <row r="328">
          <cell r="U328" t="str">
            <v/>
          </cell>
        </row>
        <row r="329">
          <cell r="U329" t="str">
            <v/>
          </cell>
        </row>
        <row r="330">
          <cell r="U330" t="str">
            <v/>
          </cell>
        </row>
        <row r="331">
          <cell r="U331" t="str">
            <v/>
          </cell>
        </row>
        <row r="332">
          <cell r="U332" t="str">
            <v/>
          </cell>
        </row>
        <row r="333">
          <cell r="U333" t="str">
            <v/>
          </cell>
        </row>
        <row r="334">
          <cell r="U334" t="str">
            <v/>
          </cell>
        </row>
        <row r="335">
          <cell r="U335" t="str">
            <v/>
          </cell>
        </row>
        <row r="336">
          <cell r="U336" t="str">
            <v/>
          </cell>
        </row>
        <row r="337">
          <cell r="U337" t="str">
            <v/>
          </cell>
        </row>
        <row r="338">
          <cell r="U338" t="str">
            <v/>
          </cell>
        </row>
        <row r="339">
          <cell r="U339" t="str">
            <v/>
          </cell>
        </row>
        <row r="340">
          <cell r="U340" t="str">
            <v/>
          </cell>
        </row>
        <row r="341">
          <cell r="U341" t="str">
            <v/>
          </cell>
        </row>
        <row r="342">
          <cell r="U342" t="str">
            <v/>
          </cell>
        </row>
        <row r="343">
          <cell r="U343" t="str">
            <v/>
          </cell>
        </row>
        <row r="344">
          <cell r="U344" t="str">
            <v/>
          </cell>
        </row>
        <row r="345">
          <cell r="U345" t="str">
            <v/>
          </cell>
        </row>
        <row r="346">
          <cell r="U346" t="str">
            <v/>
          </cell>
        </row>
        <row r="347">
          <cell r="U347" t="str">
            <v/>
          </cell>
        </row>
        <row r="348">
          <cell r="U348" t="str">
            <v/>
          </cell>
        </row>
        <row r="349">
          <cell r="U349" t="str">
            <v/>
          </cell>
        </row>
        <row r="350">
          <cell r="U350" t="str">
            <v/>
          </cell>
        </row>
        <row r="351">
          <cell r="U351" t="str">
            <v/>
          </cell>
        </row>
        <row r="352">
          <cell r="U352" t="str">
            <v/>
          </cell>
        </row>
        <row r="353">
          <cell r="U353" t="str">
            <v/>
          </cell>
        </row>
        <row r="354">
          <cell r="U354" t="str">
            <v/>
          </cell>
        </row>
        <row r="355">
          <cell r="U355" t="str">
            <v/>
          </cell>
        </row>
        <row r="356">
          <cell r="U356" t="str">
            <v/>
          </cell>
        </row>
        <row r="357">
          <cell r="U357" t="str">
            <v/>
          </cell>
        </row>
        <row r="358">
          <cell r="U358" t="str">
            <v/>
          </cell>
        </row>
        <row r="359">
          <cell r="U359" t="str">
            <v/>
          </cell>
        </row>
        <row r="360">
          <cell r="U360" t="str">
            <v/>
          </cell>
        </row>
        <row r="361">
          <cell r="U361" t="str">
            <v/>
          </cell>
        </row>
        <row r="362">
          <cell r="U362" t="str">
            <v/>
          </cell>
        </row>
        <row r="363">
          <cell r="U363" t="str">
            <v/>
          </cell>
        </row>
        <row r="364">
          <cell r="U364" t="str">
            <v/>
          </cell>
        </row>
        <row r="365">
          <cell r="U365" t="str">
            <v/>
          </cell>
        </row>
        <row r="366">
          <cell r="U366" t="str">
            <v/>
          </cell>
        </row>
        <row r="367">
          <cell r="U367" t="str">
            <v/>
          </cell>
        </row>
        <row r="368">
          <cell r="U368" t="str">
            <v/>
          </cell>
        </row>
        <row r="369">
          <cell r="U369" t="str">
            <v/>
          </cell>
        </row>
        <row r="370">
          <cell r="U370" t="str">
            <v/>
          </cell>
        </row>
        <row r="371">
          <cell r="U371" t="str">
            <v/>
          </cell>
        </row>
        <row r="372">
          <cell r="U372" t="str">
            <v/>
          </cell>
        </row>
        <row r="373">
          <cell r="U373" t="str">
            <v/>
          </cell>
        </row>
        <row r="374">
          <cell r="U374" t="str">
            <v/>
          </cell>
        </row>
        <row r="375">
          <cell r="U375" t="str">
            <v/>
          </cell>
        </row>
        <row r="376">
          <cell r="U376" t="str">
            <v/>
          </cell>
        </row>
        <row r="377">
          <cell r="U377" t="str">
            <v/>
          </cell>
        </row>
        <row r="378">
          <cell r="U378" t="str">
            <v/>
          </cell>
        </row>
        <row r="379">
          <cell r="U379" t="str">
            <v/>
          </cell>
        </row>
        <row r="380">
          <cell r="U380" t="str">
            <v/>
          </cell>
        </row>
        <row r="381">
          <cell r="U381" t="str">
            <v/>
          </cell>
        </row>
        <row r="382">
          <cell r="U382" t="str">
            <v/>
          </cell>
        </row>
        <row r="383">
          <cell r="U383" t="str">
            <v/>
          </cell>
        </row>
        <row r="384">
          <cell r="U384" t="str">
            <v/>
          </cell>
        </row>
        <row r="385">
          <cell r="U385" t="str">
            <v/>
          </cell>
        </row>
        <row r="386">
          <cell r="U386" t="str">
            <v/>
          </cell>
        </row>
        <row r="387">
          <cell r="U387" t="str">
            <v/>
          </cell>
        </row>
        <row r="388">
          <cell r="U388" t="str">
            <v/>
          </cell>
        </row>
        <row r="389">
          <cell r="U389" t="str">
            <v/>
          </cell>
        </row>
        <row r="390">
          <cell r="U390" t="str">
            <v/>
          </cell>
        </row>
        <row r="391">
          <cell r="U391" t="str">
            <v/>
          </cell>
        </row>
        <row r="392">
          <cell r="U392" t="str">
            <v/>
          </cell>
        </row>
        <row r="393">
          <cell r="U393" t="str">
            <v/>
          </cell>
        </row>
        <row r="394">
          <cell r="U394" t="str">
            <v/>
          </cell>
        </row>
        <row r="395">
          <cell r="U395" t="str">
            <v/>
          </cell>
        </row>
        <row r="396">
          <cell r="U396" t="str">
            <v/>
          </cell>
        </row>
        <row r="397">
          <cell r="U397" t="str">
            <v/>
          </cell>
        </row>
        <row r="398">
          <cell r="U398" t="str">
            <v/>
          </cell>
        </row>
        <row r="399">
          <cell r="U399" t="str">
            <v/>
          </cell>
        </row>
        <row r="400">
          <cell r="U400" t="str">
            <v/>
          </cell>
        </row>
        <row r="401">
          <cell r="U401" t="str">
            <v/>
          </cell>
        </row>
        <row r="402">
          <cell r="U402" t="str">
            <v/>
          </cell>
        </row>
        <row r="403">
          <cell r="U403" t="str">
            <v/>
          </cell>
        </row>
        <row r="404">
          <cell r="U404" t="str">
            <v/>
          </cell>
        </row>
        <row r="405">
          <cell r="U405" t="str">
            <v/>
          </cell>
        </row>
        <row r="406">
          <cell r="U406" t="str">
            <v/>
          </cell>
        </row>
        <row r="407">
          <cell r="U407" t="str">
            <v/>
          </cell>
        </row>
        <row r="408">
          <cell r="U408" t="str">
            <v/>
          </cell>
        </row>
        <row r="409">
          <cell r="U409" t="str">
            <v/>
          </cell>
        </row>
        <row r="410">
          <cell r="U410" t="str">
            <v/>
          </cell>
        </row>
        <row r="411">
          <cell r="U411" t="str">
            <v/>
          </cell>
        </row>
        <row r="412">
          <cell r="U412" t="str">
            <v/>
          </cell>
        </row>
        <row r="413">
          <cell r="U413" t="str">
            <v/>
          </cell>
        </row>
        <row r="414">
          <cell r="U414" t="str">
            <v/>
          </cell>
        </row>
        <row r="415">
          <cell r="U415" t="str">
            <v/>
          </cell>
        </row>
        <row r="416">
          <cell r="U416" t="str">
            <v/>
          </cell>
        </row>
        <row r="417">
          <cell r="U417" t="str">
            <v/>
          </cell>
        </row>
        <row r="418">
          <cell r="U418" t="str">
            <v/>
          </cell>
        </row>
        <row r="419">
          <cell r="U419" t="str">
            <v/>
          </cell>
        </row>
        <row r="420">
          <cell r="U420" t="str">
            <v/>
          </cell>
        </row>
        <row r="421">
          <cell r="U421" t="str">
            <v/>
          </cell>
        </row>
        <row r="422">
          <cell r="U422" t="str">
            <v/>
          </cell>
        </row>
        <row r="423">
          <cell r="U423" t="str">
            <v/>
          </cell>
        </row>
        <row r="424">
          <cell r="U424" t="str">
            <v/>
          </cell>
        </row>
        <row r="425">
          <cell r="U425" t="str">
            <v/>
          </cell>
        </row>
        <row r="426">
          <cell r="U426" t="str">
            <v/>
          </cell>
        </row>
        <row r="427">
          <cell r="U427" t="str">
            <v/>
          </cell>
        </row>
        <row r="428">
          <cell r="U428" t="str">
            <v/>
          </cell>
        </row>
        <row r="429">
          <cell r="U429" t="str">
            <v/>
          </cell>
        </row>
        <row r="430">
          <cell r="U430" t="str">
            <v/>
          </cell>
        </row>
        <row r="431">
          <cell r="U431" t="str">
            <v/>
          </cell>
        </row>
        <row r="432">
          <cell r="U432" t="str">
            <v/>
          </cell>
        </row>
        <row r="433">
          <cell r="U433" t="str">
            <v/>
          </cell>
        </row>
        <row r="434">
          <cell r="U434" t="str">
            <v/>
          </cell>
        </row>
        <row r="435">
          <cell r="U435" t="str">
            <v/>
          </cell>
        </row>
        <row r="436">
          <cell r="U436" t="str">
            <v/>
          </cell>
        </row>
        <row r="437">
          <cell r="U437" t="str">
            <v/>
          </cell>
        </row>
        <row r="438">
          <cell r="U438" t="str">
            <v/>
          </cell>
        </row>
        <row r="439">
          <cell r="U439" t="str">
            <v/>
          </cell>
        </row>
        <row r="440">
          <cell r="U440" t="str">
            <v/>
          </cell>
        </row>
        <row r="441">
          <cell r="U441" t="str">
            <v/>
          </cell>
        </row>
        <row r="442">
          <cell r="U442" t="str">
            <v/>
          </cell>
        </row>
        <row r="443">
          <cell r="U443" t="str">
            <v/>
          </cell>
        </row>
        <row r="444">
          <cell r="U444" t="str">
            <v/>
          </cell>
        </row>
        <row r="445">
          <cell r="U445" t="str">
            <v/>
          </cell>
        </row>
        <row r="446">
          <cell r="U446" t="str">
            <v/>
          </cell>
        </row>
        <row r="447">
          <cell r="U447" t="str">
            <v/>
          </cell>
        </row>
        <row r="448">
          <cell r="U448" t="str">
            <v/>
          </cell>
        </row>
        <row r="449">
          <cell r="U449" t="str">
            <v/>
          </cell>
        </row>
        <row r="450">
          <cell r="U450" t="str">
            <v/>
          </cell>
        </row>
        <row r="451">
          <cell r="U451" t="str">
            <v/>
          </cell>
        </row>
        <row r="452">
          <cell r="U452" t="str">
            <v/>
          </cell>
        </row>
        <row r="453">
          <cell r="U453" t="str">
            <v/>
          </cell>
        </row>
        <row r="454">
          <cell r="U454" t="str">
            <v/>
          </cell>
        </row>
        <row r="455">
          <cell r="U455" t="str">
            <v/>
          </cell>
        </row>
        <row r="456">
          <cell r="U456" t="str">
            <v/>
          </cell>
        </row>
        <row r="457">
          <cell r="U457" t="str">
            <v/>
          </cell>
        </row>
        <row r="458">
          <cell r="U458" t="str">
            <v/>
          </cell>
        </row>
        <row r="459">
          <cell r="U459" t="str">
            <v/>
          </cell>
        </row>
        <row r="460">
          <cell r="U460" t="str">
            <v/>
          </cell>
        </row>
        <row r="461">
          <cell r="U461" t="str">
            <v/>
          </cell>
        </row>
        <row r="462">
          <cell r="U462" t="str">
            <v/>
          </cell>
        </row>
        <row r="463">
          <cell r="U463" t="str">
            <v/>
          </cell>
        </row>
        <row r="464">
          <cell r="U464" t="str">
            <v/>
          </cell>
        </row>
        <row r="465">
          <cell r="U465" t="str">
            <v/>
          </cell>
        </row>
        <row r="466">
          <cell r="U466" t="str">
            <v/>
          </cell>
        </row>
        <row r="467">
          <cell r="U467" t="str">
            <v/>
          </cell>
        </row>
        <row r="468">
          <cell r="U468" t="str">
            <v/>
          </cell>
        </row>
        <row r="469">
          <cell r="U469" t="str">
            <v/>
          </cell>
        </row>
        <row r="470">
          <cell r="U470" t="str">
            <v/>
          </cell>
        </row>
        <row r="471">
          <cell r="U471" t="str">
            <v/>
          </cell>
        </row>
        <row r="472">
          <cell r="U472" t="str">
            <v/>
          </cell>
        </row>
        <row r="473">
          <cell r="U473" t="str">
            <v/>
          </cell>
        </row>
        <row r="474">
          <cell r="U474" t="str">
            <v/>
          </cell>
        </row>
        <row r="475">
          <cell r="U475" t="str">
            <v/>
          </cell>
        </row>
        <row r="476">
          <cell r="U476" t="str">
            <v/>
          </cell>
        </row>
        <row r="477">
          <cell r="U477" t="str">
            <v/>
          </cell>
        </row>
        <row r="478">
          <cell r="U478" t="str">
            <v/>
          </cell>
        </row>
        <row r="479">
          <cell r="U479" t="str">
            <v/>
          </cell>
        </row>
        <row r="480">
          <cell r="U480" t="str">
            <v/>
          </cell>
        </row>
        <row r="481">
          <cell r="U481" t="str">
            <v/>
          </cell>
        </row>
        <row r="482">
          <cell r="U482" t="str">
            <v/>
          </cell>
        </row>
        <row r="483">
          <cell r="U483" t="str">
            <v/>
          </cell>
        </row>
        <row r="484">
          <cell r="U484" t="str">
            <v/>
          </cell>
        </row>
        <row r="485">
          <cell r="U485" t="str">
            <v/>
          </cell>
        </row>
        <row r="486">
          <cell r="U486" t="str">
            <v/>
          </cell>
        </row>
        <row r="487">
          <cell r="U487" t="str">
            <v/>
          </cell>
        </row>
        <row r="488">
          <cell r="U488" t="str">
            <v/>
          </cell>
        </row>
        <row r="489">
          <cell r="U489" t="str">
            <v/>
          </cell>
        </row>
        <row r="490">
          <cell r="U490" t="str">
            <v/>
          </cell>
        </row>
        <row r="491">
          <cell r="U491" t="str">
            <v/>
          </cell>
        </row>
        <row r="492">
          <cell r="U492" t="str">
            <v/>
          </cell>
        </row>
        <row r="493">
          <cell r="U493" t="str">
            <v/>
          </cell>
        </row>
        <row r="494">
          <cell r="U494" t="str">
            <v/>
          </cell>
        </row>
        <row r="495">
          <cell r="U495" t="str">
            <v/>
          </cell>
        </row>
        <row r="496">
          <cell r="U496" t="str">
            <v/>
          </cell>
        </row>
        <row r="497">
          <cell r="U497" t="str">
            <v/>
          </cell>
        </row>
        <row r="498">
          <cell r="U498" t="str">
            <v/>
          </cell>
        </row>
      </sheetData>
      <sheetData sheetId="3">
        <row r="5">
          <cell r="O5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  <pageSetUpPr fitToPage="1"/>
  </sheetPr>
  <dimension ref="A1:AG49"/>
  <sheetViews>
    <sheetView tabSelected="1" zoomScale="85" zoomScaleNormal="85" zoomScalePageLayoutView="0" workbookViewId="0" topLeftCell="A5">
      <pane xSplit="5" ySplit="11" topLeftCell="F16" activePane="bottomRight" state="frozen"/>
      <selection pane="topLeft" activeCell="A5" sqref="A5"/>
      <selection pane="topRight" activeCell="F5" sqref="F5"/>
      <selection pane="bottomLeft" activeCell="A16" sqref="A16"/>
      <selection pane="bottomRight" activeCell="B24" sqref="B24:B27"/>
    </sheetView>
  </sheetViews>
  <sheetFormatPr defaultColWidth="11.421875" defaultRowHeight="15"/>
  <cols>
    <col min="1" max="1" width="19.140625" style="2" customWidth="1"/>
    <col min="2" max="2" width="37.57421875" style="1" customWidth="1"/>
    <col min="3" max="3" width="12.8515625" style="141" customWidth="1"/>
    <col min="4" max="4" width="18.140625" style="1" hidden="1" customWidth="1"/>
    <col min="5" max="5" width="47.421875" style="128" customWidth="1"/>
    <col min="6" max="6" width="11.8515625" style="136" customWidth="1"/>
    <col min="7" max="7" width="10.421875" style="1" customWidth="1"/>
    <col min="8" max="8" width="12.421875" style="1" customWidth="1"/>
    <col min="9" max="9" width="11.8515625" style="1" customWidth="1"/>
    <col min="10" max="10" width="12.140625" style="1" customWidth="1"/>
    <col min="11" max="11" width="10.57421875" style="1" customWidth="1"/>
    <col min="12" max="13" width="10.00390625" style="1" customWidth="1"/>
    <col min="14" max="14" width="12.8515625" style="1" customWidth="1"/>
    <col min="15" max="15" width="18.140625" style="1" customWidth="1"/>
    <col min="16" max="16" width="9.140625" style="1" customWidth="1"/>
    <col min="17" max="17" width="11.140625" style="153" customWidth="1"/>
    <col min="18" max="18" width="15.140625" style="1" customWidth="1"/>
    <col min="19" max="19" width="12.421875" style="1" customWidth="1"/>
    <col min="20" max="20" width="13.8515625" style="1" customWidth="1"/>
    <col min="21" max="21" width="13.140625" style="1" customWidth="1"/>
    <col min="22" max="22" width="14.8515625" style="1" customWidth="1"/>
    <col min="23" max="23" width="14.140625" style="105" customWidth="1"/>
    <col min="24" max="25" width="18.8515625" style="105" customWidth="1"/>
    <col min="26" max="26" width="12.8515625" style="9" customWidth="1"/>
    <col min="27" max="27" width="23.8515625" style="1" customWidth="1"/>
    <col min="28" max="28" width="22.8515625" style="1" customWidth="1"/>
    <col min="29" max="29" width="20.140625" style="135" customWidth="1"/>
    <col min="30" max="30" width="28.8515625" style="7" customWidth="1"/>
    <col min="31" max="31" width="144.140625" style="3" customWidth="1"/>
    <col min="32" max="32" width="23.140625" style="1" customWidth="1"/>
    <col min="33" max="33" width="25.140625" style="1" customWidth="1"/>
    <col min="34" max="16384" width="11.421875" style="1" customWidth="1"/>
  </cols>
  <sheetData>
    <row r="1" spans="1:31" ht="31.5" customHeight="1">
      <c r="A1" s="342"/>
      <c r="B1" s="344" t="s">
        <v>154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3" t="s">
        <v>159</v>
      </c>
      <c r="AE1" s="343"/>
    </row>
    <row r="2" spans="1:31" ht="22.5" customHeight="1">
      <c r="A2" s="342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3" t="s">
        <v>161</v>
      </c>
      <c r="AE2" s="343"/>
    </row>
    <row r="3" spans="1:31" ht="28.5" customHeight="1">
      <c r="A3" s="342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3" t="s">
        <v>162</v>
      </c>
      <c r="AE3" s="343"/>
    </row>
    <row r="4" spans="1:31" ht="28.5" customHeight="1">
      <c r="A4" s="342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3" t="s">
        <v>160</v>
      </c>
      <c r="AE4" s="343"/>
    </row>
    <row r="5" spans="30:31" ht="18">
      <c r="AD5" s="341"/>
      <c r="AE5" s="341"/>
    </row>
    <row r="6" ht="18" hidden="1"/>
    <row r="7" ht="18" hidden="1"/>
    <row r="8" ht="18" hidden="1"/>
    <row r="9" spans="1:26" ht="30.75">
      <c r="A9" s="111" t="s">
        <v>219</v>
      </c>
      <c r="B9" s="111"/>
      <c r="C9" s="137"/>
      <c r="D9" s="4"/>
      <c r="E9" s="129"/>
      <c r="F9" s="137"/>
      <c r="G9" s="4"/>
      <c r="H9" s="4"/>
      <c r="I9" s="4"/>
      <c r="J9" s="4"/>
      <c r="K9" s="4"/>
      <c r="L9" s="4"/>
      <c r="M9" s="4"/>
      <c r="N9" s="4"/>
      <c r="O9" s="4"/>
      <c r="P9" s="4"/>
      <c r="Q9" s="5"/>
      <c r="R9" s="4"/>
      <c r="S9" s="4"/>
      <c r="T9" s="4"/>
      <c r="U9" s="4"/>
      <c r="V9" s="4"/>
      <c r="W9" s="104"/>
      <c r="X9" s="104"/>
      <c r="Y9" s="104"/>
      <c r="Z9" s="8"/>
    </row>
    <row r="10" spans="1:26" ht="30.75">
      <c r="A10" s="111" t="s">
        <v>220</v>
      </c>
      <c r="B10" s="111"/>
      <c r="C10" s="137"/>
      <c r="D10" s="4"/>
      <c r="H10" s="152"/>
      <c r="I10" s="4"/>
      <c r="J10" s="4"/>
      <c r="K10" s="4"/>
      <c r="M10" s="4"/>
      <c r="N10" s="4"/>
      <c r="O10" s="4"/>
      <c r="Q10" s="5"/>
      <c r="R10" s="5"/>
      <c r="S10" s="4"/>
      <c r="T10" s="4"/>
      <c r="U10" s="4"/>
      <c r="V10" s="4"/>
      <c r="W10" s="104"/>
      <c r="X10" s="104"/>
      <c r="Y10" s="104"/>
      <c r="Z10" s="5"/>
    </row>
    <row r="11" spans="1:26" ht="10.5" customHeight="1">
      <c r="A11" s="4"/>
      <c r="B11" s="4"/>
      <c r="C11" s="137"/>
      <c r="D11" s="4"/>
      <c r="I11" s="4"/>
      <c r="J11" s="4"/>
      <c r="K11" s="4"/>
      <c r="M11" s="4"/>
      <c r="Q11" s="5"/>
      <c r="R11" s="6"/>
      <c r="S11" s="4"/>
      <c r="T11" s="4"/>
      <c r="U11" s="4"/>
      <c r="V11" s="4"/>
      <c r="W11" s="104"/>
      <c r="X11" s="104"/>
      <c r="Y11" s="104"/>
      <c r="Z11" s="6"/>
    </row>
    <row r="12" spans="1:26" ht="21" hidden="1">
      <c r="A12" s="4"/>
      <c r="B12" s="4"/>
      <c r="C12" s="137"/>
      <c r="D12" s="4"/>
      <c r="I12" s="4"/>
      <c r="J12" s="4"/>
      <c r="K12" s="4"/>
      <c r="M12" s="4"/>
      <c r="Q12" s="5"/>
      <c r="R12" s="6"/>
      <c r="S12" s="4"/>
      <c r="T12" s="4"/>
      <c r="U12" s="4"/>
      <c r="V12" s="4"/>
      <c r="W12" s="104"/>
      <c r="X12" s="104"/>
      <c r="Y12" s="104"/>
      <c r="Z12" s="6"/>
    </row>
    <row r="13" spans="1:31" s="119" customFormat="1" ht="43.5" customHeight="1">
      <c r="A13" s="113"/>
      <c r="B13" s="113"/>
      <c r="C13" s="142"/>
      <c r="D13" s="317"/>
      <c r="E13" s="130"/>
      <c r="F13" s="138"/>
      <c r="G13" s="114"/>
      <c r="H13" s="148" t="s">
        <v>144</v>
      </c>
      <c r="I13" s="149"/>
      <c r="J13" s="149"/>
      <c r="K13" s="149"/>
      <c r="L13" s="149"/>
      <c r="M13" s="149"/>
      <c r="N13" s="149"/>
      <c r="O13" s="149"/>
      <c r="P13" s="149"/>
      <c r="Q13" s="154"/>
      <c r="R13" s="149"/>
      <c r="S13" s="149"/>
      <c r="T13" s="149"/>
      <c r="U13" s="149"/>
      <c r="V13" s="149"/>
      <c r="W13" s="149"/>
      <c r="X13" s="149"/>
      <c r="Y13" s="150"/>
      <c r="Z13" s="115"/>
      <c r="AA13" s="334"/>
      <c r="AB13" s="334"/>
      <c r="AC13" s="333" t="s">
        <v>149</v>
      </c>
      <c r="AD13" s="333"/>
      <c r="AE13" s="333"/>
    </row>
    <row r="14" spans="1:31" s="119" customFormat="1" ht="21" customHeight="1">
      <c r="A14" s="116"/>
      <c r="B14" s="116"/>
      <c r="C14" s="143"/>
      <c r="D14" s="318"/>
      <c r="E14" s="131"/>
      <c r="F14" s="139"/>
      <c r="G14" s="117"/>
      <c r="H14" s="151" t="s">
        <v>140</v>
      </c>
      <c r="I14" s="151"/>
      <c r="J14" s="151"/>
      <c r="K14" s="151"/>
      <c r="L14" s="151"/>
      <c r="M14" s="151"/>
      <c r="N14" s="151"/>
      <c r="O14" s="151"/>
      <c r="P14" s="151" t="s">
        <v>141</v>
      </c>
      <c r="Q14" s="155"/>
      <c r="R14" s="151"/>
      <c r="S14" s="151"/>
      <c r="T14" s="151"/>
      <c r="U14" s="151"/>
      <c r="V14" s="151"/>
      <c r="W14" s="151"/>
      <c r="X14" s="151" t="s">
        <v>216</v>
      </c>
      <c r="Y14" s="151"/>
      <c r="Z14" s="118"/>
      <c r="AA14" s="335"/>
      <c r="AB14" s="335"/>
      <c r="AC14" s="333"/>
      <c r="AD14" s="333"/>
      <c r="AE14" s="333"/>
    </row>
    <row r="15" spans="1:31" s="119" customFormat="1" ht="65.25" customHeight="1" thickBot="1">
      <c r="A15" s="157" t="s">
        <v>147</v>
      </c>
      <c r="B15" s="157" t="s">
        <v>148</v>
      </c>
      <c r="C15" s="158" t="s">
        <v>4</v>
      </c>
      <c r="D15" s="156" t="s">
        <v>208</v>
      </c>
      <c r="E15" s="159" t="s">
        <v>0</v>
      </c>
      <c r="F15" s="160" t="s">
        <v>1</v>
      </c>
      <c r="G15" s="161" t="s">
        <v>221</v>
      </c>
      <c r="H15" s="162" t="s">
        <v>136</v>
      </c>
      <c r="I15" s="162" t="s">
        <v>125</v>
      </c>
      <c r="J15" s="162" t="s">
        <v>126</v>
      </c>
      <c r="K15" s="162" t="s">
        <v>127</v>
      </c>
      <c r="L15" s="162" t="s">
        <v>128</v>
      </c>
      <c r="M15" s="162" t="s">
        <v>129</v>
      </c>
      <c r="N15" s="163" t="s">
        <v>156</v>
      </c>
      <c r="O15" s="163" t="s">
        <v>155</v>
      </c>
      <c r="P15" s="163" t="s">
        <v>130</v>
      </c>
      <c r="Q15" s="164" t="s">
        <v>131</v>
      </c>
      <c r="R15" s="163" t="s">
        <v>132</v>
      </c>
      <c r="S15" s="163" t="s">
        <v>133</v>
      </c>
      <c r="T15" s="163" t="s">
        <v>134</v>
      </c>
      <c r="U15" s="163" t="s">
        <v>135</v>
      </c>
      <c r="V15" s="163" t="s">
        <v>157</v>
      </c>
      <c r="W15" s="163" t="s">
        <v>158</v>
      </c>
      <c r="X15" s="161" t="s">
        <v>137</v>
      </c>
      <c r="Y15" s="161" t="s">
        <v>138</v>
      </c>
      <c r="Z15" s="165" t="s">
        <v>139</v>
      </c>
      <c r="AA15" s="166" t="s">
        <v>142</v>
      </c>
      <c r="AB15" s="167" t="s">
        <v>143</v>
      </c>
      <c r="AC15" s="168" t="s">
        <v>145</v>
      </c>
      <c r="AD15" s="169" t="s">
        <v>5</v>
      </c>
      <c r="AE15" s="169" t="s">
        <v>3</v>
      </c>
    </row>
    <row r="16" spans="1:33" ht="41.25" customHeight="1">
      <c r="A16" s="324">
        <v>200402</v>
      </c>
      <c r="B16" s="327" t="s">
        <v>200</v>
      </c>
      <c r="C16" s="173" t="s">
        <v>163</v>
      </c>
      <c r="D16" s="174" t="s">
        <v>209</v>
      </c>
      <c r="E16" s="175" t="s">
        <v>187</v>
      </c>
      <c r="F16" s="176" t="s">
        <v>190</v>
      </c>
      <c r="G16" s="177">
        <v>0.23</v>
      </c>
      <c r="H16" s="170"/>
      <c r="I16" s="222"/>
      <c r="J16" s="222"/>
      <c r="K16" s="222"/>
      <c r="L16" s="222"/>
      <c r="M16" s="222"/>
      <c r="N16" s="310"/>
      <c r="O16" s="308">
        <f>N16/G16</f>
        <v>0</v>
      </c>
      <c r="P16" s="223"/>
      <c r="Q16" s="223"/>
      <c r="R16" s="223"/>
      <c r="S16" s="222"/>
      <c r="T16" s="222"/>
      <c r="U16" s="276"/>
      <c r="V16" s="178">
        <f>SUM(P16:U16)</f>
        <v>0</v>
      </c>
      <c r="W16" s="179">
        <f>V16/G16</f>
        <v>0</v>
      </c>
      <c r="X16" s="178">
        <f>N16+V16</f>
        <v>0</v>
      </c>
      <c r="Y16" s="179">
        <v>1</v>
      </c>
      <c r="Z16" s="330">
        <v>1932172155</v>
      </c>
      <c r="AA16" s="336"/>
      <c r="AB16" s="338">
        <f>AA16/Z16</f>
        <v>0</v>
      </c>
      <c r="AC16" s="180" t="s">
        <v>193</v>
      </c>
      <c r="AD16" s="181"/>
      <c r="AE16" s="224"/>
      <c r="AF16"/>
      <c r="AG16" s="127"/>
    </row>
    <row r="17" spans="1:31" ht="30" customHeight="1">
      <c r="A17" s="325"/>
      <c r="B17" s="328"/>
      <c r="C17" s="182" t="s">
        <v>206</v>
      </c>
      <c r="D17" s="183"/>
      <c r="E17" s="184" t="s">
        <v>175</v>
      </c>
      <c r="F17" s="185" t="s">
        <v>191</v>
      </c>
      <c r="G17" s="186">
        <v>6248</v>
      </c>
      <c r="H17" s="120"/>
      <c r="I17" s="120"/>
      <c r="J17" s="120"/>
      <c r="K17" s="120"/>
      <c r="L17" s="120"/>
      <c r="M17" s="120"/>
      <c r="N17" s="189"/>
      <c r="O17" s="307">
        <f>N17/G17</f>
        <v>0</v>
      </c>
      <c r="P17" s="120"/>
      <c r="Q17" s="187"/>
      <c r="R17" s="187"/>
      <c r="S17" s="305"/>
      <c r="T17" s="187"/>
      <c r="U17" s="187"/>
      <c r="V17" s="120">
        <f>SUM(P17:U17)</f>
        <v>0</v>
      </c>
      <c r="W17" s="188">
        <f>V17/G17</f>
        <v>0</v>
      </c>
      <c r="X17" s="189">
        <f>N17+V17</f>
        <v>0</v>
      </c>
      <c r="Y17" s="188">
        <f>O17+W17</f>
        <v>0</v>
      </c>
      <c r="Z17" s="331"/>
      <c r="AA17" s="337"/>
      <c r="AB17" s="339"/>
      <c r="AC17" s="190" t="s">
        <v>225</v>
      </c>
      <c r="AD17" s="191"/>
      <c r="AE17" s="225"/>
    </row>
    <row r="18" spans="1:31" ht="48" customHeight="1" thickBot="1">
      <c r="A18" s="326"/>
      <c r="B18" s="329"/>
      <c r="C18" s="192" t="s">
        <v>215</v>
      </c>
      <c r="D18" s="193" t="s">
        <v>209</v>
      </c>
      <c r="E18" s="194" t="s">
        <v>188</v>
      </c>
      <c r="F18" s="195" t="s">
        <v>190</v>
      </c>
      <c r="G18" s="196">
        <v>1</v>
      </c>
      <c r="H18" s="171"/>
      <c r="I18" s="171"/>
      <c r="J18" s="171"/>
      <c r="K18" s="171"/>
      <c r="L18" s="171"/>
      <c r="M18" s="171"/>
      <c r="N18" s="311"/>
      <c r="O18" s="307">
        <f>N18/G18</f>
        <v>0</v>
      </c>
      <c r="P18" s="171"/>
      <c r="Q18" s="171"/>
      <c r="R18" s="171"/>
      <c r="S18" s="171"/>
      <c r="T18" s="171"/>
      <c r="U18" s="171"/>
      <c r="V18" s="171">
        <f>SUM(P18:U18)</f>
        <v>0</v>
      </c>
      <c r="W18" s="197">
        <f>V18/G18</f>
        <v>0</v>
      </c>
      <c r="X18" s="198">
        <f>N18+V18</f>
        <v>0</v>
      </c>
      <c r="Y18" s="197">
        <f>O18+W18</f>
        <v>0</v>
      </c>
      <c r="Z18" s="332"/>
      <c r="AA18" s="337"/>
      <c r="AB18" s="340"/>
      <c r="AC18" s="199" t="s">
        <v>197</v>
      </c>
      <c r="AD18" s="200"/>
      <c r="AE18" s="226"/>
    </row>
    <row r="19" spans="1:31" ht="36.75" customHeight="1">
      <c r="A19" s="324">
        <v>200403</v>
      </c>
      <c r="B19" s="327" t="s">
        <v>201</v>
      </c>
      <c r="C19" s="173" t="s">
        <v>207</v>
      </c>
      <c r="D19" s="174"/>
      <c r="E19" s="175" t="s">
        <v>176</v>
      </c>
      <c r="F19" s="176" t="s">
        <v>191</v>
      </c>
      <c r="G19" s="201">
        <v>2800</v>
      </c>
      <c r="H19" s="172"/>
      <c r="I19" s="172"/>
      <c r="J19" s="172"/>
      <c r="K19" s="172"/>
      <c r="L19" s="172"/>
      <c r="M19" s="172"/>
      <c r="N19" s="238"/>
      <c r="O19" s="308">
        <f>N19/G19</f>
        <v>0</v>
      </c>
      <c r="P19" s="172"/>
      <c r="Q19" s="202"/>
      <c r="R19" s="202"/>
      <c r="S19" s="202"/>
      <c r="T19" s="202"/>
      <c r="U19" s="202"/>
      <c r="V19" s="240">
        <f>SUM(P19:U19)</f>
        <v>0</v>
      </c>
      <c r="W19" s="179">
        <f>V19/G19</f>
        <v>0</v>
      </c>
      <c r="X19" s="203">
        <f>V19</f>
        <v>0</v>
      </c>
      <c r="Y19" s="179">
        <f>O19+W19</f>
        <v>0</v>
      </c>
      <c r="Z19" s="330">
        <v>80098325312</v>
      </c>
      <c r="AA19" s="336"/>
      <c r="AB19" s="338">
        <f>AA19/Z19</f>
        <v>0</v>
      </c>
      <c r="AC19" s="204" t="s">
        <v>224</v>
      </c>
      <c r="AD19" s="181"/>
      <c r="AE19" s="227"/>
    </row>
    <row r="20" spans="1:33" ht="41.25" customHeight="1">
      <c r="A20" s="325"/>
      <c r="B20" s="328"/>
      <c r="C20" s="182" t="s">
        <v>164</v>
      </c>
      <c r="D20" s="183" t="s">
        <v>210</v>
      </c>
      <c r="E20" s="184" t="s">
        <v>177</v>
      </c>
      <c r="F20" s="185" t="s">
        <v>192</v>
      </c>
      <c r="G20" s="205">
        <v>0</v>
      </c>
      <c r="H20" s="120"/>
      <c r="I20" s="120"/>
      <c r="J20" s="120"/>
      <c r="K20" s="120"/>
      <c r="L20" s="120"/>
      <c r="M20" s="120"/>
      <c r="N20" s="189"/>
      <c r="O20" s="307" t="s">
        <v>214</v>
      </c>
      <c r="P20" s="120"/>
      <c r="Q20" s="187"/>
      <c r="R20" s="187"/>
      <c r="S20" s="187"/>
      <c r="T20" s="187"/>
      <c r="U20" s="187"/>
      <c r="V20" s="120">
        <f aca="true" t="shared" si="0" ref="V20:V30">SUM(P20:U20)</f>
        <v>0</v>
      </c>
      <c r="W20" s="206" t="s">
        <v>214</v>
      </c>
      <c r="X20" s="189">
        <f aca="true" t="shared" si="1" ref="X20:X28">N20+V20</f>
        <v>0</v>
      </c>
      <c r="Y20" s="206" t="s">
        <v>214</v>
      </c>
      <c r="Z20" s="331"/>
      <c r="AA20" s="337"/>
      <c r="AB20" s="339"/>
      <c r="AC20" s="207" t="s">
        <v>222</v>
      </c>
      <c r="AD20" s="191"/>
      <c r="AE20" s="228"/>
      <c r="AF20" s="133"/>
      <c r="AG20" s="134"/>
    </row>
    <row r="21" spans="1:33" ht="48.75" customHeight="1">
      <c r="A21" s="325"/>
      <c r="B21" s="328"/>
      <c r="C21" s="182" t="s">
        <v>165</v>
      </c>
      <c r="D21" s="183" t="s">
        <v>210</v>
      </c>
      <c r="E21" s="184" t="s">
        <v>178</v>
      </c>
      <c r="F21" s="185" t="s">
        <v>192</v>
      </c>
      <c r="G21" s="205">
        <v>419</v>
      </c>
      <c r="H21" s="120"/>
      <c r="I21" s="120"/>
      <c r="J21" s="120"/>
      <c r="K21" s="120"/>
      <c r="L21" s="120"/>
      <c r="M21" s="120"/>
      <c r="N21" s="189"/>
      <c r="O21" s="307">
        <f>N21/G21</f>
        <v>0</v>
      </c>
      <c r="P21" s="120"/>
      <c r="Q21" s="187"/>
      <c r="R21" s="120"/>
      <c r="S21" s="120"/>
      <c r="T21" s="120"/>
      <c r="U21" s="120"/>
      <c r="V21" s="120">
        <f t="shared" si="0"/>
        <v>0</v>
      </c>
      <c r="W21" s="208">
        <f aca="true" t="shared" si="2" ref="W21:W26">V21/G21</f>
        <v>0</v>
      </c>
      <c r="X21" s="189">
        <f aca="true" t="shared" si="3" ref="X21:Y25">N21+V21</f>
        <v>0</v>
      </c>
      <c r="Y21" s="208">
        <f t="shared" si="3"/>
        <v>0</v>
      </c>
      <c r="Z21" s="331"/>
      <c r="AA21" s="337"/>
      <c r="AB21" s="339"/>
      <c r="AC21" s="209" t="s">
        <v>222</v>
      </c>
      <c r="AD21" s="191"/>
      <c r="AE21" s="228"/>
      <c r="AF21" s="133"/>
      <c r="AG21" s="134"/>
    </row>
    <row r="22" spans="1:33" ht="45" customHeight="1">
      <c r="A22" s="325"/>
      <c r="B22" s="328"/>
      <c r="C22" s="182" t="s">
        <v>166</v>
      </c>
      <c r="D22" s="183" t="s">
        <v>210</v>
      </c>
      <c r="E22" s="184" t="s">
        <v>179</v>
      </c>
      <c r="F22" s="185" t="s">
        <v>192</v>
      </c>
      <c r="G22" s="186">
        <v>1777</v>
      </c>
      <c r="H22" s="120"/>
      <c r="I22" s="120"/>
      <c r="J22" s="120"/>
      <c r="K22" s="120"/>
      <c r="L22" s="120"/>
      <c r="M22" s="120"/>
      <c r="N22" s="189"/>
      <c r="O22" s="307">
        <f>N22/G22</f>
        <v>0</v>
      </c>
      <c r="P22" s="120"/>
      <c r="Q22" s="187"/>
      <c r="R22" s="187"/>
      <c r="S22" s="187"/>
      <c r="T22" s="187"/>
      <c r="U22" s="187"/>
      <c r="V22" s="120">
        <f t="shared" si="0"/>
        <v>0</v>
      </c>
      <c r="W22" s="188">
        <f t="shared" si="2"/>
        <v>0</v>
      </c>
      <c r="X22" s="189">
        <f t="shared" si="3"/>
        <v>0</v>
      </c>
      <c r="Y22" s="188">
        <f t="shared" si="3"/>
        <v>0</v>
      </c>
      <c r="Z22" s="331"/>
      <c r="AA22" s="337"/>
      <c r="AB22" s="339"/>
      <c r="AC22" s="219" t="s">
        <v>193</v>
      </c>
      <c r="AD22" s="191"/>
      <c r="AE22" s="228"/>
      <c r="AF22" s="133"/>
      <c r="AG22" s="134"/>
    </row>
    <row r="23" spans="1:31" ht="46.5" customHeight="1" thickBot="1">
      <c r="A23" s="325"/>
      <c r="B23" s="328"/>
      <c r="C23" s="290" t="s">
        <v>167</v>
      </c>
      <c r="D23" s="291" t="s">
        <v>210</v>
      </c>
      <c r="E23" s="292" t="s">
        <v>180</v>
      </c>
      <c r="F23" s="293" t="s">
        <v>192</v>
      </c>
      <c r="G23" s="294">
        <v>2065</v>
      </c>
      <c r="H23" s="277"/>
      <c r="I23" s="277"/>
      <c r="J23" s="277"/>
      <c r="K23" s="277"/>
      <c r="L23" s="277"/>
      <c r="M23" s="277"/>
      <c r="N23" s="312"/>
      <c r="O23" s="313">
        <f>N23/G23</f>
        <v>0</v>
      </c>
      <c r="P23" s="277"/>
      <c r="Q23" s="279"/>
      <c r="R23" s="279"/>
      <c r="S23" s="279"/>
      <c r="T23" s="279"/>
      <c r="U23" s="279"/>
      <c r="V23" s="309">
        <f t="shared" si="0"/>
        <v>0</v>
      </c>
      <c r="W23" s="278">
        <f t="shared" si="2"/>
        <v>0</v>
      </c>
      <c r="X23" s="280">
        <f t="shared" si="3"/>
        <v>0</v>
      </c>
      <c r="Y23" s="278">
        <f t="shared" si="3"/>
        <v>0</v>
      </c>
      <c r="Z23" s="331"/>
      <c r="AA23" s="337"/>
      <c r="AB23" s="339"/>
      <c r="AC23" s="207" t="s">
        <v>222</v>
      </c>
      <c r="AD23" s="295"/>
      <c r="AE23" s="296"/>
    </row>
    <row r="24" spans="1:32" ht="37.5" customHeight="1">
      <c r="A24" s="324">
        <v>200404</v>
      </c>
      <c r="B24" s="327" t="s">
        <v>202</v>
      </c>
      <c r="C24" s="173" t="s">
        <v>168</v>
      </c>
      <c r="D24" s="174" t="s">
        <v>211</v>
      </c>
      <c r="E24" s="175" t="s">
        <v>181</v>
      </c>
      <c r="F24" s="176" t="s">
        <v>192</v>
      </c>
      <c r="G24" s="214">
        <v>1424</v>
      </c>
      <c r="H24" s="215"/>
      <c r="I24" s="215"/>
      <c r="J24" s="215"/>
      <c r="K24" s="215"/>
      <c r="L24" s="172"/>
      <c r="M24" s="172"/>
      <c r="N24" s="203"/>
      <c r="O24" s="306">
        <f>N24/G24</f>
        <v>0</v>
      </c>
      <c r="P24" s="172"/>
      <c r="Q24" s="202"/>
      <c r="R24" s="202"/>
      <c r="S24" s="202"/>
      <c r="T24" s="202"/>
      <c r="U24" s="202"/>
      <c r="V24" s="172">
        <f t="shared" si="0"/>
        <v>0</v>
      </c>
      <c r="W24" s="216">
        <f t="shared" si="2"/>
        <v>0</v>
      </c>
      <c r="X24" s="203">
        <f t="shared" si="3"/>
        <v>0</v>
      </c>
      <c r="Y24" s="179">
        <f t="shared" si="3"/>
        <v>0</v>
      </c>
      <c r="Z24" s="330">
        <v>37618907988</v>
      </c>
      <c r="AA24" s="336"/>
      <c r="AB24" s="338">
        <f>AA24/Z24</f>
        <v>0</v>
      </c>
      <c r="AC24" s="217" t="s">
        <v>194</v>
      </c>
      <c r="AD24" s="181"/>
      <c r="AE24" s="227"/>
      <c r="AF24" s="133"/>
    </row>
    <row r="25" spans="1:31" ht="30.75" customHeight="1">
      <c r="A25" s="325"/>
      <c r="B25" s="328"/>
      <c r="C25" s="182" t="s">
        <v>169</v>
      </c>
      <c r="D25" s="183" t="s">
        <v>211</v>
      </c>
      <c r="E25" s="184" t="s">
        <v>182</v>
      </c>
      <c r="F25" s="185" t="s">
        <v>192</v>
      </c>
      <c r="G25" s="205">
        <v>113</v>
      </c>
      <c r="H25" s="218"/>
      <c r="I25" s="218"/>
      <c r="J25" s="218"/>
      <c r="K25" s="218"/>
      <c r="L25" s="218"/>
      <c r="M25" s="218"/>
      <c r="N25" s="189"/>
      <c r="O25" s="307">
        <f>N25/G25</f>
        <v>0</v>
      </c>
      <c r="P25" s="120"/>
      <c r="Q25" s="187"/>
      <c r="R25" s="187"/>
      <c r="S25" s="187"/>
      <c r="T25" s="187"/>
      <c r="U25" s="187"/>
      <c r="V25" s="120">
        <f t="shared" si="0"/>
        <v>0</v>
      </c>
      <c r="W25" s="289">
        <f t="shared" si="2"/>
        <v>0</v>
      </c>
      <c r="X25" s="189">
        <f t="shared" si="3"/>
        <v>0</v>
      </c>
      <c r="Y25" s="188">
        <f t="shared" si="3"/>
        <v>0</v>
      </c>
      <c r="Z25" s="331"/>
      <c r="AA25" s="337"/>
      <c r="AB25" s="339"/>
      <c r="AC25" s="219" t="s">
        <v>194</v>
      </c>
      <c r="AD25" s="191"/>
      <c r="AE25" s="229"/>
    </row>
    <row r="26" spans="1:31" ht="33" customHeight="1">
      <c r="A26" s="325"/>
      <c r="B26" s="328"/>
      <c r="C26" s="182" t="s">
        <v>170</v>
      </c>
      <c r="D26" s="183" t="s">
        <v>211</v>
      </c>
      <c r="E26" s="184" t="s">
        <v>183</v>
      </c>
      <c r="F26" s="185" t="s">
        <v>192</v>
      </c>
      <c r="G26" s="205">
        <v>75</v>
      </c>
      <c r="H26" s="218"/>
      <c r="I26" s="218"/>
      <c r="J26" s="218"/>
      <c r="K26" s="218"/>
      <c r="L26" s="218"/>
      <c r="M26" s="218"/>
      <c r="N26" s="189"/>
      <c r="O26" s="307">
        <f>N26/G26</f>
        <v>0</v>
      </c>
      <c r="P26" s="120"/>
      <c r="Q26" s="187"/>
      <c r="R26" s="187"/>
      <c r="S26" s="187"/>
      <c r="T26" s="187"/>
      <c r="U26" s="187"/>
      <c r="V26" s="120">
        <f t="shared" si="0"/>
        <v>0</v>
      </c>
      <c r="W26" s="188">
        <f t="shared" si="2"/>
        <v>0</v>
      </c>
      <c r="X26" s="189">
        <f t="shared" si="1"/>
        <v>0</v>
      </c>
      <c r="Y26" s="188">
        <f>O26+W26</f>
        <v>0</v>
      </c>
      <c r="Z26" s="331"/>
      <c r="AA26" s="337"/>
      <c r="AB26" s="339"/>
      <c r="AC26" s="219" t="s">
        <v>194</v>
      </c>
      <c r="AD26" s="191"/>
      <c r="AE26" s="229"/>
    </row>
    <row r="27" spans="1:31" ht="35.25" customHeight="1" thickBot="1">
      <c r="A27" s="326"/>
      <c r="B27" s="329"/>
      <c r="C27" s="192" t="s">
        <v>171</v>
      </c>
      <c r="D27" s="193" t="s">
        <v>211</v>
      </c>
      <c r="E27" s="194" t="s">
        <v>189</v>
      </c>
      <c r="F27" s="195" t="s">
        <v>192</v>
      </c>
      <c r="G27" s="210">
        <v>71</v>
      </c>
      <c r="H27" s="220"/>
      <c r="I27" s="220"/>
      <c r="J27" s="220"/>
      <c r="K27" s="220"/>
      <c r="L27" s="220"/>
      <c r="M27" s="220"/>
      <c r="N27" s="213"/>
      <c r="O27" s="171">
        <f>N27/G27</f>
        <v>0</v>
      </c>
      <c r="P27" s="211"/>
      <c r="Q27" s="212"/>
      <c r="R27" s="212"/>
      <c r="S27" s="212"/>
      <c r="T27" s="212"/>
      <c r="U27" s="212"/>
      <c r="V27" s="211">
        <f t="shared" si="0"/>
        <v>0</v>
      </c>
      <c r="W27" s="197">
        <f>V27/G27</f>
        <v>0</v>
      </c>
      <c r="X27" s="213">
        <f t="shared" si="1"/>
        <v>0</v>
      </c>
      <c r="Y27" s="197">
        <f>O27+W27</f>
        <v>0</v>
      </c>
      <c r="Z27" s="332"/>
      <c r="AA27" s="345"/>
      <c r="AB27" s="340"/>
      <c r="AC27" s="221" t="s">
        <v>194</v>
      </c>
      <c r="AD27" s="200"/>
      <c r="AE27" s="230"/>
    </row>
    <row r="28" spans="1:31" ht="39" customHeight="1" thickBot="1">
      <c r="A28" s="272">
        <v>200405</v>
      </c>
      <c r="B28" s="273" t="s">
        <v>203</v>
      </c>
      <c r="C28" s="297" t="s">
        <v>172</v>
      </c>
      <c r="D28" s="298" t="s">
        <v>212</v>
      </c>
      <c r="E28" s="299" t="s">
        <v>184</v>
      </c>
      <c r="F28" s="300" t="s">
        <v>192</v>
      </c>
      <c r="G28" s="301">
        <v>2</v>
      </c>
      <c r="H28" s="281"/>
      <c r="I28" s="281"/>
      <c r="J28" s="281"/>
      <c r="K28" s="281"/>
      <c r="L28" s="281"/>
      <c r="M28" s="281"/>
      <c r="N28" s="282"/>
      <c r="O28" s="306">
        <f>N28/G28</f>
        <v>0</v>
      </c>
      <c r="P28" s="284"/>
      <c r="Q28" s="285"/>
      <c r="R28" s="286"/>
      <c r="S28" s="286"/>
      <c r="T28" s="286"/>
      <c r="U28" s="286">
        <v>1</v>
      </c>
      <c r="V28" s="287">
        <f t="shared" si="0"/>
        <v>1</v>
      </c>
      <c r="W28" s="283">
        <f>V28/G28</f>
        <v>0.5</v>
      </c>
      <c r="X28" s="288">
        <f t="shared" si="1"/>
        <v>1</v>
      </c>
      <c r="Y28" s="283">
        <f>O28+W28</f>
        <v>0.5</v>
      </c>
      <c r="Z28" s="274">
        <v>817805013</v>
      </c>
      <c r="AA28" s="302"/>
      <c r="AB28" s="275">
        <f>AA28/Z28</f>
        <v>0</v>
      </c>
      <c r="AC28" s="303" t="s">
        <v>223</v>
      </c>
      <c r="AD28" s="304"/>
      <c r="AE28" s="226"/>
    </row>
    <row r="29" spans="1:32" ht="39" customHeight="1" thickBot="1">
      <c r="A29" s="233">
        <v>200406</v>
      </c>
      <c r="B29" s="231" t="s">
        <v>204</v>
      </c>
      <c r="C29" s="234" t="s">
        <v>173</v>
      </c>
      <c r="D29" s="235" t="s">
        <v>213</v>
      </c>
      <c r="E29" s="236" t="s">
        <v>185</v>
      </c>
      <c r="F29" s="237" t="s">
        <v>192</v>
      </c>
      <c r="G29" s="259">
        <v>1563</v>
      </c>
      <c r="H29" s="240"/>
      <c r="I29" s="240"/>
      <c r="J29" s="240"/>
      <c r="K29" s="240"/>
      <c r="L29" s="240"/>
      <c r="M29" s="240"/>
      <c r="N29" s="238"/>
      <c r="O29" s="308">
        <f>N29/G29</f>
        <v>0</v>
      </c>
      <c r="P29" s="240"/>
      <c r="Q29" s="241"/>
      <c r="R29" s="260"/>
      <c r="S29" s="260"/>
      <c r="T29" s="260"/>
      <c r="U29" s="260"/>
      <c r="V29" s="240">
        <f t="shared" si="0"/>
        <v>0</v>
      </c>
      <c r="W29" s="242">
        <f>V29/G29</f>
        <v>0</v>
      </c>
      <c r="X29" s="238">
        <f>N29+V29</f>
        <v>0</v>
      </c>
      <c r="Y29" s="242">
        <f>O29+W29</f>
        <v>0</v>
      </c>
      <c r="Z29" s="261">
        <v>1500000000</v>
      </c>
      <c r="AA29" s="262"/>
      <c r="AB29" s="232">
        <f>AA29/Z29</f>
        <v>0</v>
      </c>
      <c r="AC29" s="180" t="s">
        <v>195</v>
      </c>
      <c r="AD29" s="243"/>
      <c r="AE29" s="244"/>
      <c r="AF29" s="133"/>
    </row>
    <row r="30" spans="1:32" ht="45" customHeight="1">
      <c r="A30" s="263">
        <v>200407</v>
      </c>
      <c r="B30" s="264" t="s">
        <v>205</v>
      </c>
      <c r="C30" s="173" t="s">
        <v>174</v>
      </c>
      <c r="D30" s="174"/>
      <c r="E30" s="175" t="s">
        <v>186</v>
      </c>
      <c r="F30" s="176" t="s">
        <v>192</v>
      </c>
      <c r="G30" s="265">
        <v>325</v>
      </c>
      <c r="H30" s="266"/>
      <c r="I30" s="266"/>
      <c r="J30" s="266"/>
      <c r="K30" s="266"/>
      <c r="L30" s="266"/>
      <c r="M30" s="266"/>
      <c r="N30" s="314"/>
      <c r="O30" s="316">
        <f>N30/G30</f>
        <v>0</v>
      </c>
      <c r="P30" s="315"/>
      <c r="Q30" s="267"/>
      <c r="R30" s="267"/>
      <c r="S30" s="267"/>
      <c r="T30" s="267"/>
      <c r="U30" s="267"/>
      <c r="V30" s="172">
        <f t="shared" si="0"/>
        <v>0</v>
      </c>
      <c r="W30" s="268">
        <f>V30/G30</f>
        <v>0</v>
      </c>
      <c r="X30" s="203">
        <f>N30+V30</f>
        <v>0</v>
      </c>
      <c r="Y30" s="239">
        <f>O30+W30</f>
        <v>0</v>
      </c>
      <c r="Z30" s="269">
        <v>586389532</v>
      </c>
      <c r="AA30" s="270"/>
      <c r="AB30" s="232">
        <f>AA30/Z30</f>
        <v>0</v>
      </c>
      <c r="AC30" s="217" t="s">
        <v>196</v>
      </c>
      <c r="AD30" s="181"/>
      <c r="AE30" s="271"/>
      <c r="AF30" s="9"/>
    </row>
    <row r="31" spans="1:31" ht="24.75" customHeight="1">
      <c r="A31" s="245"/>
      <c r="B31" s="246"/>
      <c r="C31" s="247"/>
      <c r="D31" s="248"/>
      <c r="E31" s="249"/>
      <c r="F31" s="250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51"/>
      <c r="R31" s="246"/>
      <c r="S31" s="246"/>
      <c r="T31" s="246"/>
      <c r="U31" s="246"/>
      <c r="V31" s="252"/>
      <c r="W31" s="253"/>
      <c r="X31" s="254"/>
      <c r="Y31" s="254"/>
      <c r="Z31" s="255"/>
      <c r="AA31" s="246"/>
      <c r="AB31" s="246"/>
      <c r="AC31" s="256"/>
      <c r="AD31" s="257"/>
      <c r="AE31" s="258"/>
    </row>
    <row r="32" ht="18">
      <c r="L32" s="126"/>
    </row>
    <row r="35" ht="30.75">
      <c r="A35" s="111" t="s">
        <v>146</v>
      </c>
    </row>
    <row r="36" spans="1:7" ht="78.75" customHeight="1">
      <c r="A36" s="108"/>
      <c r="B36" s="109"/>
      <c r="C36" s="144"/>
      <c r="D36" s="109"/>
      <c r="E36" s="132"/>
      <c r="F36" s="140"/>
      <c r="G36" s="110"/>
    </row>
    <row r="40" ht="18.75" thickBot="1">
      <c r="A40" s="5" t="s">
        <v>153</v>
      </c>
    </row>
    <row r="41" spans="1:6" ht="30.75" customHeight="1">
      <c r="A41" s="323" t="s">
        <v>150</v>
      </c>
      <c r="B41" s="323"/>
      <c r="C41" s="145"/>
      <c r="D41" s="123"/>
      <c r="F41" s="141"/>
    </row>
    <row r="42" spans="1:6" ht="36.75" customHeight="1">
      <c r="A42" s="323" t="s">
        <v>151</v>
      </c>
      <c r="B42" s="323"/>
      <c r="C42" s="146"/>
      <c r="D42" s="124"/>
      <c r="F42" s="141"/>
    </row>
    <row r="43" spans="1:6" ht="24" customHeight="1">
      <c r="A43" s="323" t="s">
        <v>152</v>
      </c>
      <c r="B43" s="323"/>
      <c r="C43" s="147"/>
      <c r="D43" s="125"/>
      <c r="F43" s="141"/>
    </row>
    <row r="48" spans="1:31" s="102" customFormat="1" ht="30" customHeight="1">
      <c r="A48" s="321" t="s">
        <v>124</v>
      </c>
      <c r="B48" s="121" t="s">
        <v>198</v>
      </c>
      <c r="C48" s="320" t="s">
        <v>123</v>
      </c>
      <c r="D48" s="122"/>
      <c r="E48" s="121" t="s">
        <v>217</v>
      </c>
      <c r="F48" s="136"/>
      <c r="G48" s="319"/>
      <c r="Q48" s="153"/>
      <c r="S48" s="322"/>
      <c r="T48" s="322"/>
      <c r="U48" s="322"/>
      <c r="V48" s="322"/>
      <c r="W48" s="322"/>
      <c r="X48" s="112"/>
      <c r="Y48" s="112"/>
      <c r="Z48" s="106"/>
      <c r="AC48" s="135"/>
      <c r="AD48" s="7"/>
      <c r="AE48" s="103"/>
    </row>
    <row r="49" spans="1:31" s="102" customFormat="1" ht="39" customHeight="1">
      <c r="A49" s="321"/>
      <c r="B49" s="121" t="s">
        <v>199</v>
      </c>
      <c r="C49" s="320"/>
      <c r="D49" s="122"/>
      <c r="E49" s="121" t="s">
        <v>218</v>
      </c>
      <c r="F49" s="136"/>
      <c r="G49" s="319"/>
      <c r="Q49" s="153"/>
      <c r="S49" s="322"/>
      <c r="T49" s="322"/>
      <c r="U49" s="322"/>
      <c r="V49" s="322"/>
      <c r="W49" s="322"/>
      <c r="X49" s="112"/>
      <c r="Y49" s="112"/>
      <c r="Z49" s="107"/>
      <c r="AC49" s="135"/>
      <c r="AD49" s="7"/>
      <c r="AE49" s="103"/>
    </row>
  </sheetData>
  <sheetProtection/>
  <autoFilter ref="A15:AG30"/>
  <mergeCells count="34">
    <mergeCell ref="Z24:Z27"/>
    <mergeCell ref="B19:B23"/>
    <mergeCell ref="Z19:Z23"/>
    <mergeCell ref="AB19:AB23"/>
    <mergeCell ref="AA19:AA23"/>
    <mergeCell ref="AA24:AA27"/>
    <mergeCell ref="AB24:AB27"/>
    <mergeCell ref="AD5:AE5"/>
    <mergeCell ref="A1:A4"/>
    <mergeCell ref="AD1:AE1"/>
    <mergeCell ref="AD2:AE2"/>
    <mergeCell ref="AD3:AE3"/>
    <mergeCell ref="AD4:AE4"/>
    <mergeCell ref="B1:AC4"/>
    <mergeCell ref="Z16:Z18"/>
    <mergeCell ref="AC13:AE14"/>
    <mergeCell ref="AA13:AB13"/>
    <mergeCell ref="AA14:AB14"/>
    <mergeCell ref="AA16:AA18"/>
    <mergeCell ref="AB16:AB18"/>
    <mergeCell ref="D13:D14"/>
    <mergeCell ref="G48:G49"/>
    <mergeCell ref="C48:C49"/>
    <mergeCell ref="A48:A49"/>
    <mergeCell ref="S48:W48"/>
    <mergeCell ref="S49:W49"/>
    <mergeCell ref="A41:B41"/>
    <mergeCell ref="A42:B42"/>
    <mergeCell ref="A43:B43"/>
    <mergeCell ref="A16:A18"/>
    <mergeCell ref="A19:A23"/>
    <mergeCell ref="B16:B18"/>
    <mergeCell ref="A24:A27"/>
    <mergeCell ref="B24:B27"/>
  </mergeCells>
  <conditionalFormatting sqref="O16">
    <cfRule type="cellIs" priority="25" dxfId="42" operator="greaterThan">
      <formula>18</formula>
    </cfRule>
    <cfRule type="cellIs" priority="79" dxfId="0" operator="greaterThan">
      <formula>0.41</formula>
    </cfRule>
    <cfRule type="cellIs" priority="80" dxfId="0" operator="greaterThan">
      <formula>41</formula>
    </cfRule>
    <cfRule type="cellIs" priority="81" dxfId="3" operator="greaterThan">
      <formula>0.41</formula>
    </cfRule>
    <cfRule type="cellIs" priority="82" dxfId="1" operator="greaterThan">
      <formula>0.14</formula>
    </cfRule>
    <cfRule type="cellIs" priority="83" dxfId="1" operator="greaterThan">
      <formula>13.46</formula>
    </cfRule>
  </conditionalFormatting>
  <conditionalFormatting sqref="O24">
    <cfRule type="cellIs" priority="62" dxfId="0" operator="greaterThan">
      <formula>0.41</formula>
    </cfRule>
  </conditionalFormatting>
  <conditionalFormatting sqref="O26">
    <cfRule type="cellIs" priority="61" dxfId="0" operator="greaterThan">
      <formula>0.41</formula>
    </cfRule>
  </conditionalFormatting>
  <conditionalFormatting sqref="O27">
    <cfRule type="cellIs" priority="60" dxfId="0" operator="greaterThan">
      <formula>0.41</formula>
    </cfRule>
  </conditionalFormatting>
  <conditionalFormatting sqref="Y16">
    <cfRule type="cellIs" priority="49" dxfId="0" operator="greaterThan">
      <formula>0.41</formula>
    </cfRule>
    <cfRule type="cellIs" priority="50" dxfId="0" operator="greaterThan">
      <formula>41</formula>
    </cfRule>
    <cfRule type="cellIs" priority="51" dxfId="3" operator="greaterThan">
      <formula>0.41</formula>
    </cfRule>
    <cfRule type="cellIs" priority="52" dxfId="1" operator="greaterThan">
      <formula>0.14</formula>
    </cfRule>
    <cfRule type="cellIs" priority="53" dxfId="1" operator="greaterThan">
      <formula>13.46</formula>
    </cfRule>
  </conditionalFormatting>
  <conditionalFormatting sqref="Y18">
    <cfRule type="cellIs" priority="47" dxfId="10" operator="lessThan">
      <formula>0.41</formula>
    </cfRule>
    <cfRule type="cellIs" priority="48" dxfId="0" operator="greaterThan">
      <formula>0.41</formula>
    </cfRule>
  </conditionalFormatting>
  <conditionalFormatting sqref="Y21:Y22">
    <cfRule type="cellIs" priority="38" dxfId="11" operator="lessThan">
      <formula>0.21</formula>
    </cfRule>
    <cfRule type="cellIs" priority="39" dxfId="10" operator="lessThan">
      <formula>0.21</formula>
    </cfRule>
    <cfRule type="cellIs" priority="40" dxfId="0" operator="greaterThan">
      <formula>0.41</formula>
    </cfRule>
  </conditionalFormatting>
  <conditionalFormatting sqref="Y23">
    <cfRule type="cellIs" priority="35" dxfId="11" operator="lessThan">
      <formula>0.2</formula>
    </cfRule>
    <cfRule type="cellIs" priority="36" dxfId="10" operator="lessThan">
      <formula>0.21</formula>
    </cfRule>
    <cfRule type="cellIs" priority="37" dxfId="0" operator="greaterThan">
      <formula>0.41</formula>
    </cfRule>
  </conditionalFormatting>
  <conditionalFormatting sqref="Y24">
    <cfRule type="cellIs" priority="34" dxfId="0" operator="greaterThan">
      <formula>0.41</formula>
    </cfRule>
  </conditionalFormatting>
  <conditionalFormatting sqref="Y26">
    <cfRule type="cellIs" priority="33" dxfId="0" operator="greaterThan">
      <formula>0.41</formula>
    </cfRule>
  </conditionalFormatting>
  <conditionalFormatting sqref="Y27">
    <cfRule type="cellIs" priority="32" dxfId="0" operator="greaterThan">
      <formula>0.41</formula>
    </cfRule>
  </conditionalFormatting>
  <conditionalFormatting sqref="Y28">
    <cfRule type="cellIs" priority="29" dxfId="11" operator="lessThan">
      <formula>0.2</formula>
    </cfRule>
    <cfRule type="cellIs" priority="30" dxfId="10" operator="lessThan">
      <formula>0.41</formula>
    </cfRule>
    <cfRule type="cellIs" priority="31" dxfId="0" operator="greaterThan">
      <formula>0.41</formula>
    </cfRule>
  </conditionalFormatting>
  <conditionalFormatting sqref="Y29">
    <cfRule type="cellIs" priority="27" dxfId="11" operator="lessThan">
      <formula>0.2</formula>
    </cfRule>
    <cfRule type="cellIs" priority="28" dxfId="0" operator="greaterThan">
      <formula>0.41</formula>
    </cfRule>
  </conditionalFormatting>
  <conditionalFormatting sqref="Y30">
    <cfRule type="cellIs" priority="10" dxfId="11" operator="lessThan">
      <formula>0.2</formula>
    </cfRule>
    <cfRule type="cellIs" priority="11" dxfId="10" operator="lessThan">
      <formula>0.41</formula>
    </cfRule>
    <cfRule type="cellIs" priority="12" dxfId="0" operator="greaterThan">
      <formula>0.41</formula>
    </cfRule>
  </conditionalFormatting>
  <conditionalFormatting sqref="O25">
    <cfRule type="cellIs" priority="9" dxfId="0" operator="greaterThan">
      <formula>0.41</formula>
    </cfRule>
  </conditionalFormatting>
  <conditionalFormatting sqref="Y25">
    <cfRule type="cellIs" priority="8" dxfId="0" operator="greaterThan">
      <formula>0.41</formula>
    </cfRule>
  </conditionalFormatting>
  <conditionalFormatting sqref="O17:O18">
    <cfRule type="cellIs" priority="2" dxfId="42" operator="greaterThan">
      <formula>18</formula>
    </cfRule>
    <cfRule type="cellIs" priority="3" dxfId="0" operator="greaterThan">
      <formula>0.41</formula>
    </cfRule>
    <cfRule type="cellIs" priority="4" dxfId="0" operator="greaterThan">
      <formula>41</formula>
    </cfRule>
    <cfRule type="cellIs" priority="5" dxfId="3" operator="greaterThan">
      <formula>0.41</formula>
    </cfRule>
    <cfRule type="cellIs" priority="6" dxfId="1" operator="greaterThan">
      <formula>0.14</formula>
    </cfRule>
    <cfRule type="cellIs" priority="7" dxfId="1" operator="greaterThan">
      <formula>13.46</formula>
    </cfRule>
  </conditionalFormatting>
  <conditionalFormatting sqref="O28:O30">
    <cfRule type="cellIs" priority="1" dxfId="0" operator="greaterThan">
      <formula>0.41</formula>
    </cfRule>
  </conditionalFormatting>
  <printOptions/>
  <pageMargins left="0.25" right="0.25" top="0.75" bottom="0.75" header="0.3" footer="0.3"/>
  <pageSetup fitToHeight="1" fitToWidth="1" horizontalDpi="600" verticalDpi="600" orientation="landscape" scale="38" r:id="rId2"/>
  <ignoredErrors>
    <ignoredError sqref="X19" formula="1"/>
    <ignoredError sqref="O17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showGridLines="0" zoomScale="85" zoomScaleNormal="85" zoomScalePageLayoutView="0" workbookViewId="0" topLeftCell="A25">
      <selection activeCell="B41" sqref="B41"/>
    </sheetView>
  </sheetViews>
  <sheetFormatPr defaultColWidth="11.421875" defaultRowHeight="15"/>
  <cols>
    <col min="1" max="1" width="44.140625" style="37" customWidth="1"/>
    <col min="2" max="2" width="63.421875" style="0" customWidth="1"/>
    <col min="3" max="3" width="24.00390625" style="38" customWidth="1"/>
    <col min="4" max="4" width="23.421875" style="38" customWidth="1"/>
    <col min="5" max="5" width="34.8515625" style="38" customWidth="1"/>
    <col min="6" max="6" width="37.421875" style="0" customWidth="1"/>
    <col min="7" max="7" width="20.8515625" style="0" customWidth="1"/>
  </cols>
  <sheetData>
    <row r="1" spans="1:5" s="13" customFormat="1" ht="28.5">
      <c r="A1" s="10" t="s">
        <v>6</v>
      </c>
      <c r="B1" s="11" t="s">
        <v>7</v>
      </c>
      <c r="C1" s="11" t="s">
        <v>8</v>
      </c>
      <c r="D1" s="11" t="s">
        <v>9</v>
      </c>
      <c r="E1" s="12" t="s">
        <v>10</v>
      </c>
    </row>
    <row r="2" spans="1:5" ht="14.25">
      <c r="A2" s="14" t="s">
        <v>11</v>
      </c>
      <c r="B2" s="15">
        <v>462837515</v>
      </c>
      <c r="C2" s="15">
        <v>458544520.75015</v>
      </c>
      <c r="D2" s="15">
        <f aca="true" t="shared" si="0" ref="D2:D24">+B2-C2</f>
        <v>4292994.249849975</v>
      </c>
      <c r="E2" s="16"/>
    </row>
    <row r="3" spans="1:5" ht="14.25">
      <c r="A3" s="17" t="s">
        <v>12</v>
      </c>
      <c r="B3" s="18">
        <v>14321969830</v>
      </c>
      <c r="C3" s="18">
        <v>22744637270.214577</v>
      </c>
      <c r="D3" s="19">
        <f>+B3-C3</f>
        <v>-8422667440.214577</v>
      </c>
      <c r="E3" s="20" t="s">
        <v>13</v>
      </c>
    </row>
    <row r="4" spans="1:5" ht="14.25">
      <c r="A4" s="14" t="s">
        <v>14</v>
      </c>
      <c r="B4" s="15">
        <v>41513478872</v>
      </c>
      <c r="C4" s="15">
        <v>40772810534.44769</v>
      </c>
      <c r="D4" s="15">
        <f t="shared" si="0"/>
        <v>740668337.5523071</v>
      </c>
      <c r="E4" s="16"/>
    </row>
    <row r="5" spans="1:5" ht="28.5">
      <c r="A5" s="21" t="s">
        <v>15</v>
      </c>
      <c r="B5" s="15">
        <v>17609115631</v>
      </c>
      <c r="C5" s="15">
        <v>12578571952.608334</v>
      </c>
      <c r="D5" s="15">
        <f t="shared" si="0"/>
        <v>5030543678.391666</v>
      </c>
      <c r="E5" s="16"/>
    </row>
    <row r="6" spans="1:5" ht="14.25">
      <c r="A6" s="14" t="s">
        <v>16</v>
      </c>
      <c r="B6" s="15">
        <v>1795538738</v>
      </c>
      <c r="C6" s="15">
        <v>148615160.664966</v>
      </c>
      <c r="D6" s="15">
        <f t="shared" si="0"/>
        <v>1646923577.335034</v>
      </c>
      <c r="E6" s="16"/>
    </row>
    <row r="7" spans="1:5" ht="14.25">
      <c r="A7" s="14" t="s">
        <v>17</v>
      </c>
      <c r="B7" s="15">
        <v>5027695390</v>
      </c>
      <c r="C7" s="15">
        <v>4126412237.535662</v>
      </c>
      <c r="D7" s="15">
        <f t="shared" si="0"/>
        <v>901283152.4643378</v>
      </c>
      <c r="E7" s="16"/>
    </row>
    <row r="8" spans="1:5" ht="14.25">
      <c r="A8" s="14" t="s">
        <v>18</v>
      </c>
      <c r="B8" s="15">
        <v>284805801</v>
      </c>
      <c r="C8" s="15">
        <v>284805801.3779681</v>
      </c>
      <c r="D8" s="15">
        <f t="shared" si="0"/>
        <v>-0.37796807289123535</v>
      </c>
      <c r="E8" s="16"/>
    </row>
    <row r="9" spans="1:5" ht="14.25">
      <c r="A9" s="14" t="s">
        <v>19</v>
      </c>
      <c r="B9" s="15">
        <v>1060000000</v>
      </c>
      <c r="C9" s="15">
        <v>955211693.6768893</v>
      </c>
      <c r="D9" s="15">
        <f t="shared" si="0"/>
        <v>104788306.3231107</v>
      </c>
      <c r="E9" s="16"/>
    </row>
    <row r="10" spans="1:5" ht="14.25">
      <c r="A10" s="22" t="s">
        <v>20</v>
      </c>
      <c r="B10" s="23">
        <v>1339252071</v>
      </c>
      <c r="C10" s="23">
        <v>1339252071.3330276</v>
      </c>
      <c r="D10" s="23">
        <f t="shared" si="0"/>
        <v>-0.33302760124206543</v>
      </c>
      <c r="E10" s="24" t="s">
        <v>21</v>
      </c>
    </row>
    <row r="11" spans="1:5" ht="14.25">
      <c r="A11" s="14" t="s">
        <v>22</v>
      </c>
      <c r="B11" s="15">
        <v>434351340</v>
      </c>
      <c r="C11" s="15">
        <v>317674487.307086</v>
      </c>
      <c r="D11" s="15">
        <f t="shared" si="0"/>
        <v>116676852.69291401</v>
      </c>
      <c r="E11" s="16"/>
    </row>
    <row r="12" spans="1:5" ht="14.25">
      <c r="A12" s="14" t="s">
        <v>23</v>
      </c>
      <c r="B12" s="15">
        <v>146000000</v>
      </c>
      <c r="C12" s="15">
        <v>145739698.41422197</v>
      </c>
      <c r="D12" s="15">
        <f t="shared" si="0"/>
        <v>260301.58577802777</v>
      </c>
      <c r="E12" s="16"/>
    </row>
    <row r="13" spans="1:5" ht="28.5">
      <c r="A13" s="25" t="s">
        <v>24</v>
      </c>
      <c r="B13" s="23">
        <v>7831590388</v>
      </c>
      <c r="C13" s="23">
        <v>7115239857.458649</v>
      </c>
      <c r="D13" s="23">
        <f t="shared" si="0"/>
        <v>716350530.5413513</v>
      </c>
      <c r="E13" s="26"/>
    </row>
    <row r="14" spans="1:5" ht="43.5">
      <c r="A14" s="25" t="s">
        <v>25</v>
      </c>
      <c r="B14" s="23">
        <v>16041260647</v>
      </c>
      <c r="C14" s="23">
        <v>6601774947.316033</v>
      </c>
      <c r="D14" s="23">
        <f t="shared" si="0"/>
        <v>9439485699.683968</v>
      </c>
      <c r="E14" s="24"/>
    </row>
    <row r="15" spans="1:5" ht="14.25">
      <c r="A15" s="14" t="s">
        <v>26</v>
      </c>
      <c r="B15" s="15">
        <v>50000000</v>
      </c>
      <c r="C15" s="15">
        <v>49897706.387439996</v>
      </c>
      <c r="D15" s="15">
        <f t="shared" si="0"/>
        <v>102293.612560004</v>
      </c>
      <c r="E15" s="16"/>
    </row>
    <row r="16" spans="1:5" ht="14.25">
      <c r="A16" s="14" t="s">
        <v>27</v>
      </c>
      <c r="B16" s="15">
        <v>274833082</v>
      </c>
      <c r="C16" s="15">
        <v>273710549.38619</v>
      </c>
      <c r="D16" s="15">
        <f t="shared" si="0"/>
        <v>1122532.6138100028</v>
      </c>
      <c r="E16" s="16"/>
    </row>
    <row r="17" spans="1:5" ht="16.5" customHeight="1">
      <c r="A17" s="27" t="s">
        <v>28</v>
      </c>
      <c r="B17" s="28">
        <v>1768461537</v>
      </c>
      <c r="C17" s="28">
        <v>1768461537</v>
      </c>
      <c r="D17" s="28">
        <f t="shared" si="0"/>
        <v>0</v>
      </c>
      <c r="E17" s="16"/>
    </row>
    <row r="18" spans="1:5" ht="14.25">
      <c r="A18" s="27" t="s">
        <v>29</v>
      </c>
      <c r="B18" s="28">
        <v>1495909812</v>
      </c>
      <c r="C18" s="28">
        <v>1495909812</v>
      </c>
      <c r="D18" s="28">
        <f t="shared" si="0"/>
        <v>0</v>
      </c>
      <c r="E18" s="16"/>
    </row>
    <row r="19" spans="1:5" ht="14.25">
      <c r="A19" s="27" t="s">
        <v>30</v>
      </c>
      <c r="B19" s="28">
        <v>3104297472</v>
      </c>
      <c r="C19" s="28">
        <v>3104297472</v>
      </c>
      <c r="D19" s="28">
        <f t="shared" si="0"/>
        <v>0</v>
      </c>
      <c r="E19" s="16"/>
    </row>
    <row r="20" spans="1:5" ht="14.25">
      <c r="A20" s="27" t="s">
        <v>31</v>
      </c>
      <c r="B20" s="28">
        <v>257506262</v>
      </c>
      <c r="C20" s="28">
        <v>257506262</v>
      </c>
      <c r="D20" s="28">
        <f t="shared" si="0"/>
        <v>0</v>
      </c>
      <c r="E20" s="16"/>
    </row>
    <row r="21" spans="1:5" ht="14.25">
      <c r="A21" s="27" t="s">
        <v>32</v>
      </c>
      <c r="B21" s="28">
        <v>8588622123</v>
      </c>
      <c r="C21" s="28">
        <v>8588622123</v>
      </c>
      <c r="D21" s="28">
        <f t="shared" si="0"/>
        <v>0</v>
      </c>
      <c r="E21" s="16"/>
    </row>
    <row r="22" spans="1:5" ht="14.25">
      <c r="A22" s="29" t="s">
        <v>33</v>
      </c>
      <c r="B22" s="30">
        <v>5000000000</v>
      </c>
      <c r="C22" s="30">
        <v>5000000000</v>
      </c>
      <c r="D22" s="30">
        <f t="shared" si="0"/>
        <v>0</v>
      </c>
      <c r="E22" s="31" t="s">
        <v>34</v>
      </c>
    </row>
    <row r="23" spans="1:5" ht="14.25">
      <c r="A23" s="29" t="s">
        <v>35</v>
      </c>
      <c r="B23" s="30">
        <v>224000000</v>
      </c>
      <c r="C23" s="30">
        <v>224000000</v>
      </c>
      <c r="D23" s="30">
        <f t="shared" si="0"/>
        <v>0</v>
      </c>
      <c r="E23" s="31" t="s">
        <v>34</v>
      </c>
    </row>
    <row r="24" spans="1:5" ht="15" thickBot="1">
      <c r="A24" s="32" t="s">
        <v>36</v>
      </c>
      <c r="B24" s="33">
        <v>825938353</v>
      </c>
      <c r="C24" s="33">
        <v>825938353</v>
      </c>
      <c r="D24" s="33">
        <f t="shared" si="0"/>
        <v>0</v>
      </c>
      <c r="E24" s="34"/>
    </row>
    <row r="25" spans="1:5" ht="14.25">
      <c r="A25" s="35" t="s">
        <v>37</v>
      </c>
      <c r="B25" s="36">
        <f>SUM(B2:B24)</f>
        <v>129457464864</v>
      </c>
      <c r="C25" s="36">
        <f>SUM(C2:C24)</f>
        <v>119177634047.87888</v>
      </c>
      <c r="D25" s="36">
        <f>SUM(D2:D24)</f>
        <v>10279830816.121115</v>
      </c>
      <c r="E25"/>
    </row>
    <row r="26" ht="14.25">
      <c r="E26" s="39"/>
    </row>
    <row r="29" spans="1:6" ht="14.25">
      <c r="A29" s="364" t="s">
        <v>38</v>
      </c>
      <c r="B29" s="364"/>
      <c r="C29" s="364"/>
      <c r="D29" s="364"/>
      <c r="E29" s="364"/>
      <c r="F29" s="364"/>
    </row>
    <row r="30" spans="1:7" ht="14.25">
      <c r="A30" s="40" t="s">
        <v>39</v>
      </c>
      <c r="B30" s="41" t="s">
        <v>40</v>
      </c>
      <c r="C30" s="42" t="s">
        <v>41</v>
      </c>
      <c r="D30" s="42" t="s">
        <v>42</v>
      </c>
      <c r="E30" s="42" t="s">
        <v>43</v>
      </c>
      <c r="F30" s="43" t="s">
        <v>44</v>
      </c>
      <c r="G30" s="43" t="s">
        <v>2</v>
      </c>
    </row>
    <row r="31" spans="1:7" ht="15" customHeight="1">
      <c r="A31" s="348" t="s">
        <v>14</v>
      </c>
      <c r="B31" s="44" t="s">
        <v>45</v>
      </c>
      <c r="C31" s="365">
        <f>+D4</f>
        <v>740668337.5523071</v>
      </c>
      <c r="D31" s="45" t="s">
        <v>46</v>
      </c>
      <c r="E31" s="362"/>
      <c r="F31" s="346" t="s">
        <v>47</v>
      </c>
      <c r="G31" s="346" t="s">
        <v>48</v>
      </c>
    </row>
    <row r="32" spans="1:7" ht="21" thickBot="1">
      <c r="A32" s="349"/>
      <c r="B32" s="46" t="s">
        <v>49</v>
      </c>
      <c r="C32" s="366"/>
      <c r="D32" s="47" t="s">
        <v>46</v>
      </c>
      <c r="E32" s="363"/>
      <c r="F32" s="358"/>
      <c r="G32" s="358"/>
    </row>
    <row r="33" spans="1:7" ht="15" customHeight="1">
      <c r="A33" s="347" t="s">
        <v>15</v>
      </c>
      <c r="B33" s="48" t="s">
        <v>50</v>
      </c>
      <c r="C33" s="350">
        <f>+D5</f>
        <v>5030543678.391666</v>
      </c>
      <c r="D33" s="360" t="s">
        <v>51</v>
      </c>
      <c r="E33" s="362"/>
      <c r="F33" s="49"/>
      <c r="G33" s="49"/>
    </row>
    <row r="34" spans="1:7" ht="81.75" customHeight="1" thickBot="1">
      <c r="A34" s="349"/>
      <c r="B34" s="50" t="s">
        <v>52</v>
      </c>
      <c r="C34" s="352"/>
      <c r="D34" s="361"/>
      <c r="E34" s="363"/>
      <c r="F34" s="51" t="s">
        <v>53</v>
      </c>
      <c r="G34" s="51" t="s">
        <v>54</v>
      </c>
    </row>
    <row r="35" spans="1:7" ht="71.25" customHeight="1" thickBot="1">
      <c r="A35" s="52" t="s">
        <v>16</v>
      </c>
      <c r="B35" s="53" t="s">
        <v>55</v>
      </c>
      <c r="C35" s="54">
        <f>+D6</f>
        <v>1646923577.335034</v>
      </c>
      <c r="D35" s="47" t="s">
        <v>46</v>
      </c>
      <c r="E35" s="55" t="s">
        <v>56</v>
      </c>
      <c r="F35" s="51" t="s">
        <v>57</v>
      </c>
      <c r="G35" s="51" t="s">
        <v>58</v>
      </c>
    </row>
    <row r="36" spans="1:7" ht="45.75" customHeight="1" thickBot="1">
      <c r="A36" s="52" t="s">
        <v>59</v>
      </c>
      <c r="B36" s="53" t="s">
        <v>60</v>
      </c>
      <c r="C36" s="54">
        <f>+D7</f>
        <v>901283152.4643378</v>
      </c>
      <c r="D36" s="47" t="s">
        <v>46</v>
      </c>
      <c r="E36" s="55" t="s">
        <v>61</v>
      </c>
      <c r="F36" s="51" t="s">
        <v>62</v>
      </c>
      <c r="G36" s="51" t="s">
        <v>63</v>
      </c>
    </row>
    <row r="37" spans="1:7" ht="18" customHeight="1">
      <c r="A37" s="347" t="s">
        <v>19</v>
      </c>
      <c r="B37" s="44" t="s">
        <v>64</v>
      </c>
      <c r="C37" s="350"/>
      <c r="D37" s="45" t="s">
        <v>65</v>
      </c>
      <c r="E37" s="362" t="s">
        <v>66</v>
      </c>
      <c r="F37" s="357" t="s">
        <v>67</v>
      </c>
      <c r="G37" s="357" t="s">
        <v>68</v>
      </c>
    </row>
    <row r="38" spans="1:7" ht="27" customHeight="1" thickBot="1">
      <c r="A38" s="349"/>
      <c r="B38" s="56" t="s">
        <v>69</v>
      </c>
      <c r="C38" s="352"/>
      <c r="D38" s="47"/>
      <c r="E38" s="363"/>
      <c r="F38" s="358"/>
      <c r="G38" s="358"/>
    </row>
    <row r="39" spans="1:7" ht="26.25" customHeight="1">
      <c r="A39" s="348" t="s">
        <v>22</v>
      </c>
      <c r="B39" s="44" t="s">
        <v>70</v>
      </c>
      <c r="C39" s="350">
        <f>+D11</f>
        <v>116676852.69291401</v>
      </c>
      <c r="D39" s="45" t="s">
        <v>51</v>
      </c>
      <c r="E39" s="359" t="s">
        <v>71</v>
      </c>
      <c r="F39" s="357" t="s">
        <v>72</v>
      </c>
      <c r="G39" s="357" t="s">
        <v>73</v>
      </c>
    </row>
    <row r="40" spans="1:7" ht="30" customHeight="1" thickBot="1">
      <c r="A40" s="349"/>
      <c r="B40" s="56" t="s">
        <v>74</v>
      </c>
      <c r="C40" s="352"/>
      <c r="D40" s="57"/>
      <c r="E40" s="354"/>
      <c r="F40" s="358"/>
      <c r="G40" s="358"/>
    </row>
    <row r="41" spans="1:7" ht="14.25">
      <c r="A41" s="347" t="s">
        <v>24</v>
      </c>
      <c r="B41" s="58" t="s">
        <v>75</v>
      </c>
      <c r="C41" s="350">
        <f>+D13</f>
        <v>716350530.5413513</v>
      </c>
      <c r="D41" s="45" t="s">
        <v>46</v>
      </c>
      <c r="E41" s="353" t="s">
        <v>76</v>
      </c>
      <c r="F41" s="49" t="s">
        <v>77</v>
      </c>
      <c r="G41" s="49" t="s">
        <v>78</v>
      </c>
    </row>
    <row r="42" spans="1:7" ht="24">
      <c r="A42" s="348"/>
      <c r="B42" s="58" t="s">
        <v>79</v>
      </c>
      <c r="C42" s="351"/>
      <c r="D42" s="59" t="s">
        <v>80</v>
      </c>
      <c r="E42" s="353"/>
      <c r="F42" s="49"/>
      <c r="G42" s="49"/>
    </row>
    <row r="43" spans="1:7" ht="15" thickBot="1">
      <c r="A43" s="349"/>
      <c r="B43" s="56" t="s">
        <v>81</v>
      </c>
      <c r="C43" s="352"/>
      <c r="D43" s="47" t="s">
        <v>65</v>
      </c>
      <c r="E43" s="354"/>
      <c r="F43" s="51" t="s">
        <v>82</v>
      </c>
      <c r="G43" s="51" t="s">
        <v>83</v>
      </c>
    </row>
    <row r="44" spans="1:7" ht="24.75" customHeight="1">
      <c r="A44" s="347" t="s">
        <v>25</v>
      </c>
      <c r="B44" s="60" t="s">
        <v>84</v>
      </c>
      <c r="C44" s="350">
        <f>+D14</f>
        <v>9439485699.683968</v>
      </c>
      <c r="D44" s="45" t="s">
        <v>46</v>
      </c>
      <c r="E44" s="355"/>
      <c r="F44" s="346" t="s">
        <v>85</v>
      </c>
      <c r="G44" s="346" t="s">
        <v>78</v>
      </c>
    </row>
    <row r="45" spans="1:7" ht="24">
      <c r="A45" s="348"/>
      <c r="B45" s="61" t="s">
        <v>86</v>
      </c>
      <c r="C45" s="351"/>
      <c r="D45" s="45" t="s">
        <v>46</v>
      </c>
      <c r="E45" s="355"/>
      <c r="F45" s="346"/>
      <c r="G45" s="346"/>
    </row>
    <row r="46" spans="1:7" ht="25.5" customHeight="1">
      <c r="A46" s="348"/>
      <c r="B46" s="62" t="s">
        <v>87</v>
      </c>
      <c r="C46" s="351"/>
      <c r="D46" s="45" t="s">
        <v>46</v>
      </c>
      <c r="E46" s="355"/>
      <c r="F46" s="346"/>
      <c r="G46" s="346"/>
    </row>
    <row r="47" spans="1:7" ht="41.25" customHeight="1" thickBot="1">
      <c r="A47" s="349"/>
      <c r="B47" s="63" t="s">
        <v>88</v>
      </c>
      <c r="C47" s="352"/>
      <c r="D47" s="57"/>
      <c r="E47" s="356"/>
      <c r="F47" s="51" t="s">
        <v>89</v>
      </c>
      <c r="G47" s="51" t="s">
        <v>54</v>
      </c>
    </row>
    <row r="48" spans="1:3" ht="14.25">
      <c r="A48" s="64"/>
      <c r="B48" s="65" t="s">
        <v>90</v>
      </c>
      <c r="C48" s="66">
        <f>SUM(C31:C47)</f>
        <v>18591931828.66158</v>
      </c>
    </row>
    <row r="50" spans="1:5" ht="14.25">
      <c r="A50" s="67" t="s">
        <v>91</v>
      </c>
      <c r="B50" s="67"/>
      <c r="C50" s="67"/>
      <c r="D50" s="67"/>
      <c r="E50"/>
    </row>
    <row r="51" spans="1:5" ht="14.25">
      <c r="A51" s="68" t="s">
        <v>92</v>
      </c>
      <c r="B51" s="69" t="s">
        <v>41</v>
      </c>
      <c r="C51" s="69" t="s">
        <v>93</v>
      </c>
      <c r="D51" s="69" t="s">
        <v>94</v>
      </c>
      <c r="E51" s="70" t="s">
        <v>95</v>
      </c>
    </row>
    <row r="52" spans="1:5" ht="43.5">
      <c r="A52" s="25" t="s">
        <v>25</v>
      </c>
      <c r="B52" s="71">
        <f>+D3</f>
        <v>-8422667440.214577</v>
      </c>
      <c r="C52" s="72" t="s">
        <v>12</v>
      </c>
      <c r="D52" s="73" t="s">
        <v>96</v>
      </c>
      <c r="E52" s="74" t="s">
        <v>97</v>
      </c>
    </row>
    <row r="53" spans="1:5" ht="48">
      <c r="A53" s="22" t="s">
        <v>17</v>
      </c>
      <c r="B53" s="75">
        <v>159027035</v>
      </c>
      <c r="C53" s="76" t="s">
        <v>18</v>
      </c>
      <c r="D53" s="77" t="s">
        <v>98</v>
      </c>
      <c r="E53" s="74" t="s">
        <v>99</v>
      </c>
    </row>
    <row r="54" spans="1:5" ht="14.25">
      <c r="A54"/>
      <c r="B54" s="38"/>
      <c r="E54"/>
    </row>
    <row r="55" spans="1:5" ht="15" thickBot="1">
      <c r="A55"/>
      <c r="B55" s="38"/>
      <c r="E55"/>
    </row>
    <row r="56" spans="1:5" ht="15">
      <c r="A56" s="78" t="s">
        <v>100</v>
      </c>
      <c r="B56" s="79"/>
      <c r="E56"/>
    </row>
    <row r="57" spans="1:5" ht="14.25">
      <c r="A57" s="80" t="s">
        <v>101</v>
      </c>
      <c r="B57" s="81" t="s">
        <v>41</v>
      </c>
      <c r="E57"/>
    </row>
    <row r="58" spans="1:5" ht="14.25">
      <c r="A58" s="14" t="s">
        <v>102</v>
      </c>
      <c r="B58" s="82">
        <f>+C78</f>
        <v>126052345944</v>
      </c>
      <c r="E58"/>
    </row>
    <row r="59" spans="1:5" ht="14.25">
      <c r="A59" s="14" t="s">
        <v>103</v>
      </c>
      <c r="B59" s="82">
        <f>+C83</f>
        <v>28064619790</v>
      </c>
      <c r="E59"/>
    </row>
    <row r="60" spans="1:5" ht="24">
      <c r="A60" s="83" t="s">
        <v>104</v>
      </c>
      <c r="B60" s="84">
        <f>+C79-B59</f>
        <v>6136338428</v>
      </c>
      <c r="C60" s="85" t="s">
        <v>105</v>
      </c>
      <c r="E60"/>
    </row>
    <row r="61" spans="1:5" ht="14.25">
      <c r="A61" s="14" t="s">
        <v>106</v>
      </c>
      <c r="B61" s="82">
        <f>+B58-B59-B60</f>
        <v>91851387726</v>
      </c>
      <c r="E61"/>
    </row>
    <row r="62" spans="1:5" ht="15" thickBot="1">
      <c r="A62" s="86" t="s">
        <v>107</v>
      </c>
      <c r="B62" s="87">
        <f>+B59/B58</f>
        <v>0.22264258217350422</v>
      </c>
      <c r="E62"/>
    </row>
    <row r="63" spans="1:5" ht="14.25">
      <c r="A63"/>
      <c r="B63" s="88"/>
      <c r="E63"/>
    </row>
    <row r="64" spans="1:5" ht="14.25">
      <c r="A64"/>
      <c r="B64" s="89"/>
      <c r="E64"/>
    </row>
    <row r="65" spans="1:5" ht="14.25">
      <c r="A65" s="90" t="s">
        <v>108</v>
      </c>
      <c r="B65" s="90"/>
      <c r="C65" s="90"/>
      <c r="E65"/>
    </row>
    <row r="66" spans="1:5" ht="14.25">
      <c r="A66" s="91" t="s">
        <v>109</v>
      </c>
      <c r="B66" s="92"/>
      <c r="C66" s="93">
        <v>118704526772</v>
      </c>
      <c r="E66"/>
    </row>
    <row r="67" spans="1:5" ht="14.25">
      <c r="A67" s="94" t="s">
        <v>110</v>
      </c>
      <c r="B67" s="38"/>
      <c r="C67" s="38">
        <f>+B68+B69+B70+B71</f>
        <v>12752938092</v>
      </c>
      <c r="E67"/>
    </row>
    <row r="68" spans="1:5" ht="14.25">
      <c r="A68" t="s">
        <v>111</v>
      </c>
      <c r="B68" s="95">
        <v>7025971007</v>
      </c>
      <c r="E68"/>
    </row>
    <row r="69" spans="1:5" ht="14.25">
      <c r="A69" t="s">
        <v>112</v>
      </c>
      <c r="B69" s="95">
        <v>1495909812</v>
      </c>
      <c r="E69"/>
    </row>
    <row r="70" spans="1:5" ht="14.25">
      <c r="A70" t="s">
        <v>113</v>
      </c>
      <c r="B70" s="95">
        <v>825938353</v>
      </c>
      <c r="E70"/>
    </row>
    <row r="71" spans="1:5" ht="14.25">
      <c r="A71" s="96" t="s">
        <v>114</v>
      </c>
      <c r="B71" s="97">
        <v>3405118920</v>
      </c>
      <c r="C71" s="98"/>
      <c r="E71"/>
    </row>
    <row r="72" spans="1:5" ht="14.25">
      <c r="A72" s="94" t="s">
        <v>115</v>
      </c>
      <c r="B72" s="95"/>
      <c r="C72" s="38">
        <f>-B73</f>
        <v>-2000000000</v>
      </c>
      <c r="E72"/>
    </row>
    <row r="73" spans="1:5" ht="14.25">
      <c r="A73" t="s">
        <v>116</v>
      </c>
      <c r="B73" s="95">
        <v>2000000000</v>
      </c>
      <c r="E73"/>
    </row>
    <row r="74" spans="1:5" ht="14.25">
      <c r="A74" s="99" t="s">
        <v>117</v>
      </c>
      <c r="B74" s="36"/>
      <c r="C74" s="100">
        <f>+C66+C67+C72</f>
        <v>129457464864</v>
      </c>
      <c r="E74"/>
    </row>
    <row r="78" spans="2:3" ht="14.25">
      <c r="B78" s="101" t="s">
        <v>118</v>
      </c>
      <c r="C78" s="101">
        <v>126052345944</v>
      </c>
    </row>
    <row r="79" spans="2:3" ht="14.25">
      <c r="B79" s="101" t="s">
        <v>119</v>
      </c>
      <c r="C79" s="101">
        <v>34200958218</v>
      </c>
    </row>
    <row r="80" spans="2:3" ht="14.25">
      <c r="B80" s="101" t="s">
        <v>120</v>
      </c>
      <c r="C80" s="101">
        <v>91851387726</v>
      </c>
    </row>
    <row r="81" spans="2:3" ht="14.25">
      <c r="B81" s="101" t="s">
        <v>44</v>
      </c>
      <c r="C81" s="101">
        <v>11074423275</v>
      </c>
    </row>
    <row r="82" spans="2:3" ht="14.25">
      <c r="B82" s="101" t="s">
        <v>121</v>
      </c>
      <c r="C82" s="101">
        <v>16990196515</v>
      </c>
    </row>
    <row r="83" spans="2:3" ht="14.25">
      <c r="B83" s="101" t="s">
        <v>103</v>
      </c>
      <c r="C83" s="101">
        <f>+C81+C82</f>
        <v>28064619790</v>
      </c>
    </row>
    <row r="84" spans="2:3" ht="14.25">
      <c r="B84" s="101" t="s">
        <v>122</v>
      </c>
      <c r="C84" s="101">
        <f>+C79-C83</f>
        <v>6136338428</v>
      </c>
    </row>
    <row r="85" spans="2:3" ht="14.25">
      <c r="B85" s="101"/>
      <c r="C85" s="101">
        <f>+C78-C80</f>
        <v>34200958218</v>
      </c>
    </row>
    <row r="86" spans="2:3" ht="14.25">
      <c r="B86" s="101"/>
      <c r="C86" s="101">
        <f>+C85-C83</f>
        <v>6136338428</v>
      </c>
    </row>
  </sheetData>
  <sheetProtection/>
  <mergeCells count="28">
    <mergeCell ref="G31:G32"/>
    <mergeCell ref="A29:F29"/>
    <mergeCell ref="A31:A32"/>
    <mergeCell ref="C31:C32"/>
    <mergeCell ref="E31:E32"/>
    <mergeCell ref="F31:F32"/>
    <mergeCell ref="A33:A34"/>
    <mergeCell ref="C33:C34"/>
    <mergeCell ref="D33:D34"/>
    <mergeCell ref="E33:E34"/>
    <mergeCell ref="A37:A38"/>
    <mergeCell ref="C37:C38"/>
    <mergeCell ref="E37:E38"/>
    <mergeCell ref="F37:F38"/>
    <mergeCell ref="G37:G38"/>
    <mergeCell ref="A39:A40"/>
    <mergeCell ref="C39:C40"/>
    <mergeCell ref="E39:E40"/>
    <mergeCell ref="F39:F40"/>
    <mergeCell ref="G39:G40"/>
    <mergeCell ref="F44:F46"/>
    <mergeCell ref="G44:G46"/>
    <mergeCell ref="A41:A43"/>
    <mergeCell ref="C41:C43"/>
    <mergeCell ref="E41:E43"/>
    <mergeCell ref="A44:A47"/>
    <mergeCell ref="C44:C47"/>
    <mergeCell ref="E44:E4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Velasquez Higuita</dc:creator>
  <cp:keywords/>
  <dc:description/>
  <cp:lastModifiedBy>Carolina Martinez Cano</cp:lastModifiedBy>
  <cp:lastPrinted>2022-02-17T14:09:02Z</cp:lastPrinted>
  <dcterms:created xsi:type="dcterms:W3CDTF">2016-12-14T23:54:39Z</dcterms:created>
  <dcterms:modified xsi:type="dcterms:W3CDTF">2023-01-16T18:02:04Z</dcterms:modified>
  <cp:category/>
  <cp:version/>
  <cp:contentType/>
  <cp:contentStatus/>
</cp:coreProperties>
</file>