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4-25-26\PA - PI   2026\3. MARZO 2026 PA - PI\"/>
    </mc:Choice>
  </mc:AlternateContent>
  <xr:revisionPtr revIDLastSave="0" documentId="13_ncr:1_{61ABEDDA-597E-4AD3-A9BD-6D4530510A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GTO Plan Indicativo 2026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2026'!$A$10:$AU$19</definedName>
    <definedName name="Años_préstamo">[1]amortization!$C$10</definedName>
    <definedName name="_xlnm.Print_Area" localSheetId="0">'SGTO Plan Indicativo 2026'!$A$10:$AI$17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2026'!$10:$10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9" i="4" l="1"/>
  <c r="V13" i="4"/>
  <c r="AE19" i="4" l="1"/>
  <c r="AE18" i="4"/>
  <c r="AE17" i="4"/>
  <c r="AE16" i="4"/>
  <c r="AE15" i="4"/>
  <c r="AE14" i="4"/>
  <c r="AE13" i="4"/>
  <c r="AE12" i="4"/>
  <c r="AE11" i="4"/>
  <c r="AD14" i="4"/>
  <c r="AD18" i="4"/>
  <c r="AD11" i="4"/>
  <c r="V11" i="4"/>
  <c r="AF11" i="4" s="1"/>
  <c r="AH11" i="4" l="1"/>
  <c r="AI11" i="4" s="1"/>
  <c r="M11" i="4"/>
  <c r="AG11" i="4"/>
  <c r="W11" i="4"/>
  <c r="AD12" i="4"/>
  <c r="AD15" i="4"/>
  <c r="V18" i="4"/>
  <c r="W18" i="4" s="1"/>
  <c r="V15" i="4"/>
  <c r="W15" i="4" s="1"/>
  <c r="V17" i="4"/>
  <c r="W17" i="4" s="1"/>
  <c r="AD13" i="4" l="1"/>
  <c r="AD16" i="4"/>
  <c r="AD17" i="4"/>
  <c r="AF18" i="4"/>
  <c r="AD19" i="4"/>
  <c r="V12" i="4"/>
  <c r="W12" i="4" s="1"/>
  <c r="V14" i="4"/>
  <c r="W14" i="4" s="1"/>
  <c r="V16" i="4"/>
  <c r="W16" i="4" s="1"/>
  <c r="AF13" i="4" l="1"/>
  <c r="W13" i="4"/>
  <c r="AF19" i="4"/>
  <c r="W19" i="4"/>
  <c r="M18" i="4"/>
  <c r="AH18" i="4"/>
  <c r="AI18" i="4" s="1"/>
  <c r="AG18" i="4"/>
  <c r="AF12" i="4"/>
  <c r="AF17" i="4"/>
  <c r="AF16" i="4"/>
  <c r="AF15" i="4"/>
  <c r="AF14" i="4"/>
  <c r="AH13" i="4" l="1"/>
  <c r="AI13" i="4" s="1"/>
  <c r="AG13" i="4"/>
  <c r="M13" i="4"/>
  <c r="AH19" i="4"/>
  <c r="AG19" i="4"/>
  <c r="AG17" i="4"/>
  <c r="AH17" i="4"/>
  <c r="AI17" i="4" s="1"/>
  <c r="M16" i="4"/>
  <c r="AG16" i="4"/>
  <c r="AH16" i="4"/>
  <c r="AI16" i="4" s="1"/>
  <c r="M15" i="4"/>
  <c r="AH15" i="4"/>
  <c r="AI15" i="4" s="1"/>
  <c r="AG15" i="4"/>
  <c r="M14" i="4"/>
  <c r="AH14" i="4"/>
  <c r="AI14" i="4" s="1"/>
  <c r="AG14" i="4"/>
  <c r="M12" i="4"/>
  <c r="AG12" i="4"/>
  <c r="AH12" i="4"/>
  <c r="AI12" i="4" s="1"/>
  <c r="M17" i="4"/>
  <c r="M19" i="4"/>
  <c r="AI19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<sst xmlns="http://schemas.openxmlformats.org/spreadsheetml/2006/main" count="276" uniqueCount="231">
  <si>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</si>
  <si>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</si>
  <si>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</si>
  <si>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</si>
  <si>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</si>
  <si>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</si>
  <si>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</si>
  <si>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</si>
  <si>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</si>
  <si>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</si>
  <si>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</si>
  <si>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</si>
  <si>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</si>
  <si>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</si>
  <si>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</si>
  <si>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</si>
  <si>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</si>
  <si>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</si>
  <si>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</si>
  <si>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</si>
  <si>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</si>
  <si>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</si>
  <si>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</si>
  <si>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</si>
  <si>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</si>
  <si>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</si>
  <si>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</si>
  <si>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</si>
  <si>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</si>
  <si>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</si>
  <si>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</si>
  <si>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</si>
  <si>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</si>
  <si>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</si>
  <si>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</si>
  <si>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</si>
  <si>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</si>
  <si>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</si>
  <si>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</si>
  <si>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</si>
  <si>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4.2.2.3</t>
  </si>
  <si>
    <t>Hogares beneficiados mediante resoluciones de reconocimiento de edificaciones</t>
  </si>
  <si>
    <t>4.2.2.1</t>
  </si>
  <si>
    <t xml:space="preserve">Bienes fiscales saneados   y titulados  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</si>
  <si>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</si>
  <si>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</si>
  <si>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</si>
  <si>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</si>
  <si>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</si>
  <si>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</si>
  <si>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</si>
  <si>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</si>
  <si>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</si>
  <si>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</si>
  <si>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</si>
  <si>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</si>
  <si>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</si>
  <si>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</si>
  <si>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</si>
  <si>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</si>
  <si>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</si>
  <si>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</si>
  <si>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</si>
  <si>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</si>
  <si>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</si>
  <si>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</si>
  <si>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</si>
  <si>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</si>
  <si>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</si>
  <si>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</si>
  <si>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</si>
  <si>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</si>
  <si>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</si>
  <si>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</si>
  <si>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</si>
  <si>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</si>
  <si>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</si>
  <si>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</si>
  <si>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</si>
  <si>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</si>
  <si>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</si>
  <si>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</si>
  <si>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</si>
  <si>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</si>
  <si>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</si>
  <si>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</si>
  <si>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</si>
  <si>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</si>
  <si>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</si>
  <si>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</si>
  <si>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</si>
  <si>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</si>
  <si>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</si>
  <si>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</si>
  <si>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</si>
  <si>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</si>
  <si>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</si>
  <si>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</si>
  <si>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</si>
  <si>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</si>
  <si>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</si>
  <si>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</si>
  <si>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</si>
  <si>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</si>
  <si>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</si>
  <si>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</si>
  <si>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</si>
  <si>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</si>
  <si>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</si>
  <si>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</si>
  <si>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</si>
  <si>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</si>
  <si>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</si>
  <si>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</si>
  <si>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</si>
  <si>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</si>
  <si>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</si>
  <si>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</si>
  <si>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</si>
  <si>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</si>
  <si>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</si>
  <si>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</si>
  <si>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</si>
  <si>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</si>
  <si>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</si>
  <si>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</si>
  <si>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</si>
  <si>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</si>
  <si>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</si>
  <si>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</si>
  <si>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</si>
  <si>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</si>
  <si>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</si>
  <si>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</si>
  <si>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</si>
  <si>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</si>
  <si>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</si>
  <si>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</si>
  <si>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</si>
  <si>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</si>
  <si>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</si>
  <si>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</si>
  <si>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</si>
  <si>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</si>
  <si>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</si>
  <si>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</si>
  <si>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</si>
  <si>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</si>
  <si>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</si>
  <si>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</si>
  <si>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</si>
  <si>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</si>
  <si>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</si>
  <si>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</si>
  <si>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</si>
  <si>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</si>
  <si>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</si>
  <si>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</si>
  <si>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</si>
  <si>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</si>
  <si>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</si>
  <si>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</si>
  <si>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</si>
  <si>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</si>
  <si>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</si>
  <si>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</si>
  <si>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</si>
  <si>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</si>
  <si>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</si>
  <si>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</si>
  <si>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</si>
  <si>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</si>
  <si>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</si>
  <si>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</si>
  <si>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</si>
  <si>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</si>
  <si>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</si>
  <si>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</si>
  <si>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</si>
  <si>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</si>
  <si>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</si>
  <si>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</si>
  <si>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</si>
  <si>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</si>
  <si>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</si>
  <si>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</si>
  <si>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</si>
  <si>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</si>
  <si>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</si>
  <si>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(2024 - 2027 )</t>
    </r>
    <r>
      <rPr>
        <b/>
        <sz val="9"/>
        <color theme="0"/>
        <rFont val="Calibri"/>
        <family val="2"/>
        <scheme val="minor"/>
      </rPr>
      <t xml:space="preserve"> (a) </t>
    </r>
  </si>
  <si>
    <t xml:space="preserve">Meta 2024 (c) </t>
  </si>
  <si>
    <t>Meta 2025 (c )</t>
  </si>
  <si>
    <t xml:space="preserve">Seguimiento Primer Semestre </t>
  </si>
  <si>
    <t xml:space="preserve">Seguimiento Segundo Semestre </t>
  </si>
  <si>
    <t>Avance Acumulado Total Año(d+e)</t>
  </si>
  <si>
    <t>% de Avance Acumulado Total sobre la Meta del Año ((d+e)/c)</t>
  </si>
  <si>
    <t>Avance Acumulado total  de la Meta del  Plan ((b+(d+e))</t>
  </si>
  <si>
    <t>% de Avance Acumulado sobre la Meta del Plan ((b+(d+e))/a))</t>
  </si>
  <si>
    <t>Subdirección / Responsable</t>
  </si>
  <si>
    <t>Observaciones a la meta anual</t>
  </si>
  <si>
    <r>
      <t>VERSIÓN:</t>
    </r>
    <r>
      <rPr>
        <sz val="9"/>
        <color theme="1"/>
        <rFont val="Calibri"/>
        <family val="2"/>
        <scheme val="minor"/>
      </rPr>
      <t xml:space="preserve"> 03</t>
    </r>
  </si>
  <si>
    <r>
      <t xml:space="preserve">FECHA: </t>
    </r>
    <r>
      <rPr>
        <sz val="9"/>
        <color theme="1"/>
        <rFont val="Calibri"/>
        <family val="2"/>
        <scheme val="minor"/>
      </rPr>
      <t>23/09/2025</t>
    </r>
  </si>
  <si>
    <t>Subdirección Jurídica / Sandra Escudero</t>
  </si>
  <si>
    <t xml:space="preserve">Lina Marcela Carvajal Gómez </t>
  </si>
  <si>
    <t xml:space="preserve">Se realizaran dos  (2) sesiones del Consejo Consultivo Distrital de Política Habitacional (CCDPH) para dinamizar el subsistema habitacional PEHMED2030 y avanzar en la implementación de las políticas habitacionales del Distrito.
</t>
  </si>
  <si>
    <t xml:space="preserve">
Se acompañaran socialmente a 100  inquilinatos priorizados en la ciudad.</t>
  </si>
  <si>
    <t>Subdirección Poblacional / Claudia Patricia Gómez Cadavid</t>
  </si>
  <si>
    <t>Se realizaran  2.500 asistencias técnicas de acompañamiento social.</t>
  </si>
  <si>
    <t>Subdirección Jurídica / David Gómez</t>
  </si>
  <si>
    <t xml:space="preserve">Se otorgaron 1.400 subsidios distritales para adquisición de vivienda. </t>
  </si>
  <si>
    <t xml:space="preserve">Se expedirán 450 resoluciones de bienes saneados y/o titulados. </t>
  </si>
  <si>
    <t>Subdirección Dotación.  /  Mauricio Zapata Alvarez</t>
  </si>
  <si>
    <t>Se asignaran 5.000 subsidios distritales para mejoramiento de vivienda, permitiendo a los hogares superar condiciones inadecuadas de habitabilidad y reducir el déficit cualitativo.</t>
  </si>
  <si>
    <t>Subdirección Dotación.    /  Ludwing Alvarez Zapata</t>
  </si>
  <si>
    <t>Beneficiaremos a 600 hogares mediante resoluciones de reconocimiento de edificaciones, avanzando en la legalidad de las construcciones y habilitando viviendas para conexión a servicios públicos.</t>
  </si>
  <si>
    <t xml:space="preserve">Subdirección de Planeación / Lina Marcela Carvajal Gómez </t>
  </si>
  <si>
    <t xml:space="preserve">Se estima entregar 315 viviendas en la vigencia 2026,  mejorando la calidad de vida de las familias beneficiarias, el cumplimiento de la meta será de manera progresiva y con el cumplimiento de cierres financieros de las familias. </t>
  </si>
  <si>
    <t xml:space="preserve">Se estiman 4.000  mejoramientos de vivienda enla vigencia 2026,  para hogares de bajos ingresos, contribuyendo a reducir el déficit cualitativo y mejorando las condiciones de habitabilidad y seguridad de las familias. </t>
  </si>
  <si>
    <t>Subdirección Planeación /          Manuela Diosa Posada</t>
  </si>
  <si>
    <t>Subdirección Planeación / Sandra Milena Correa</t>
  </si>
  <si>
    <t xml:space="preserve">Piedad del Pilar Aragon Medina </t>
  </si>
  <si>
    <t>Subdirectora de Planeación ( E )</t>
  </si>
  <si>
    <t>Al corte de marzo no se ha realizado ningún Consejo Consultivo, debido a que este indicador tiene una medición semestral establecida para los meses de junio y diciembre.</t>
  </si>
  <si>
    <t>Al corte de marzo se realizó la primera mesa de trabajo para los inquilinatos de Medellín, en la cual participaron 17 de las entidades vinculadas por el decreto 0145 de 2019, y en la que se establece el plan de trabajo.</t>
  </si>
  <si>
    <t xml:space="preserve">Durante el mes de marzo se realizaron (59) asistencia técnicas;  para un total de  (182) asistencias técnicas,  con un aproximado de 2179 personas atendidas con dichas asistencias por la subdirección poblacional; se destaca el inicio del semillero vivienda un proyecto familiar, con los hogares que se habían inscrito desde septiembre de 2025. Nota: la meta anual es de 2500 asistencias técnicas, y 10.000 en el cuatrenio, de las cuales hasta diciembre de 2025 teníamos reportas 9184, faltando para el cumplimiento de la meta 2026 un total de 816 asistencias. </t>
  </si>
  <si>
    <t>Durante el mes de marzo se asignó un total de  (46) subsidios distritales de vivienda; de estos (34) fueron otorgados a población de demanda libre, (20) correspondientes al proyecto habitacional brezze y catorce (14) a la estrategia “compra tu casa”. por su parte, doce (12) fueron asignados a población beneficiaria de arrendamiento temporal, para el proyecto habitacional ciudad del este. 
De acuerdo a lo anterior se han entregado durante la vigencia 2026, un total de (61) subsidios para la adquisición de vivienda.</t>
  </si>
  <si>
    <t>Durante el mes de marzo se reportaron (3)  unidades. De acuerdo a lo anterior se tienen (23) unidades prediales cedidas y registradas efectivamente a los beneficiarios del programa de titulación de bienes fiscales urbanos.</t>
  </si>
  <si>
    <t xml:space="preserve">Durante el mes de marzo se entregaron (611) para un total de (1.025) asignaciones de subsidios para mejoramiento de vivienda, permitiendo a los hogares superar condiciones inadecuadas de habitabilidad y reducir el déficit cualitativo.
</t>
  </si>
  <si>
    <t>En el mes de marzo, no se recibieron resoluciones, se tienen pendiente de radicar 15 CBML, , 34 unidades de vivienda en la curaduría cero y se radicaron 23 CBML, , 43 unidades de vivienda en la curaduría cuarta, para un total de 38 CBML, , 77 unidades de vivienda. De acuerdo a lo anterior se han realizado en total (10) resoluciones de reconocimientos de edificaciones.</t>
  </si>
  <si>
    <t xml:space="preserve">Durante el mes de  marzo se realizó la entrega de (23) unidades de vivienda, de las cuales 22 viviendas corresponden a la modalidad de vivienda nueva a población demanda libre y una (1) vivienda corresponde a la modalidad de vivienda usada a la población de reasentados por obra pública, proyecto San Luis. De acuerdo a lo anterior se han entregado durante la vigencia 2026, un total de 68 unidades de vivienda, y con respecto al cuatrenio se han entregado 571 viviendas con un cumplimiento del 45.3% con respecto a la meta del cuatrenio. 
</t>
  </si>
  <si>
    <t>Durante el mes de marzo se ejecutaron ( 293) mejoramientos de viviendas. De acuerdo a lo anterior durante esta vigencia 2026 se han ejecutado 664 mejoramientos. Y con respecto al cuatrenio 4.101 mejoramientos ejecutados,  con un cumplimiento del 34.2% con respecto a la meta del cuatrenio. El cumplimiento de la meta se va cumpliendo en la medida de que se asignen los subsidios en la modalidad de Mejoramiento y todo lo que conlleva a la operación y ejecución de las obras.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</si>
</sst>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_(* #,##0_);_(* \(#,##0\);_(* &quot;-&quot;??_);_(@_)"/>
    <numFmt numFmtId="171" formatCode="_(&quot;$&quot;\ * #,##0_);_(&quot;$&quot;\ * \(#,##0\);_(&quot;$&quot;\ * &quot;-&quot;??_);_(@_)"/>
    <numFmt numFmtId="172" formatCode="[$-C0A]dd\-mmm\-yy;@"/>
    <numFmt numFmtId="173" formatCode="_ [$€-2]\ * #,##0.00_ ;_ [$€-2]\ * \-#,##0.00_ ;_ [$€-2]\ * &quot;-&quot;??_ "/>
    <numFmt numFmtId="174" formatCode="&quot;$&quot;\ #,##0;&quot;$&quot;\ \-#,##0"/>
    <numFmt numFmtId="175" formatCode="_-* #,##0.00\ _€_-;\-* #,##0.00\ _€_-;_-* &quot;-&quot;??\ _€_-;_-@_-"/>
    <numFmt numFmtId="176" formatCode="_ * #,##0.00_ ;_ * \-#,##0.00_ ;_ * &quot;-&quot;??_ ;_ @_ "/>
    <numFmt numFmtId="177" formatCode="_(* #,##0.0_);_(* \(#,##0.0\);_(* &quot;-&quot;??_);_(@_)"/>
    <numFmt numFmtId="178" formatCode="&quot;$&quot;\ #,##0;[Red]&quot;$&quot;\ \-#,##0"/>
    <numFmt numFmtId="179" formatCode="_-* #,##0\ _€_-;\-* #,##0\ _€_-;_-* &quot;-&quot;??\ _€_-;_-@_-"/>
    <numFmt numFmtId="180" formatCode="_ &quot;$&quot;\ * #,##0.00_ ;_ &quot;$&quot;\ * \-#,##0.00_ ;_ &quot;$&quot;\ * &quot;-&quot;??_ ;_ @_ "/>
    <numFmt numFmtId="181" formatCode="_(&quot;$&quot;* #,##0.00_);_(&quot;$&quot;* \(#,##0.00\);_(&quot;$&quot;* &quot;-&quot;??_);_(@_)"/>
    <numFmt numFmtId="182" formatCode="_-* #,##0_-;\-* #,##0_-;_-* &quot;-&quot;??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FFFF"/>
      <name val="Calibri"/>
      <family val="2"/>
    </font>
    <font>
      <sz val="11"/>
      <color theme="1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5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26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5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5" fontId="18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0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26" fillId="0" borderId="0"/>
    <xf numFmtId="172" fontId="26" fillId="0" borderId="0"/>
    <xf numFmtId="172" fontId="1" fillId="0" borderId="0"/>
    <xf numFmtId="172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34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26" fillId="0" borderId="0"/>
    <xf numFmtId="0" fontId="30" fillId="0" borderId="0"/>
    <xf numFmtId="172" fontId="1" fillId="0" borderId="0"/>
    <xf numFmtId="0" fontId="26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0" fontId="35" fillId="0" borderId="0">
      <alignment vertical="top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35" fillId="0" borderId="0">
      <alignment vertical="top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26" fillId="46" borderId="19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26" fillId="46" borderId="19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47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0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0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0" fontId="0" fillId="4" borderId="0" xfId="2" applyNumberFormat="1" applyFont="1" applyFill="1" applyBorder="1" applyAlignment="1">
      <alignment vertical="center"/>
    </xf>
    <xf numFmtId="170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0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0" fontId="0" fillId="23" borderId="0" xfId="2" applyNumberFormat="1" applyFont="1" applyFill="1" applyBorder="1"/>
    <xf numFmtId="0" fontId="0" fillId="8" borderId="10" xfId="0" applyFill="1" applyBorder="1"/>
    <xf numFmtId="170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0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0" fontId="2" fillId="22" borderId="0" xfId="2" applyNumberFormat="1" applyFont="1" applyFill="1"/>
    <xf numFmtId="0" fontId="0" fillId="0" borderId="0" xfId="0" applyAlignment="1">
      <alignment wrapText="1"/>
    </xf>
    <xf numFmtId="170" fontId="0" fillId="0" borderId="0" xfId="2" applyNumberFormat="1" applyFont="1"/>
    <xf numFmtId="170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0" fontId="2" fillId="4" borderId="0" xfId="2" applyNumberFormat="1" applyFont="1" applyFill="1" applyAlignment="1">
      <alignment horizontal="center" vertical="center"/>
    </xf>
    <xf numFmtId="170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0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0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0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0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0" fontId="2" fillId="0" borderId="13" xfId="2" applyNumberFormat="1" applyFont="1" applyBorder="1" applyAlignment="1">
      <alignment vertical="center"/>
    </xf>
    <xf numFmtId="170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0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0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0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0" fontId="2" fillId="23" borderId="0" xfId="2" applyNumberFormat="1" applyFont="1" applyFill="1" applyAlignment="1">
      <alignment horizontal="center"/>
    </xf>
    <xf numFmtId="170" fontId="2" fillId="8" borderId="0" xfId="2" applyNumberFormat="1" applyFont="1" applyFill="1" applyAlignment="1">
      <alignment horizontal="center"/>
    </xf>
    <xf numFmtId="170" fontId="0" fillId="0" borderId="0" xfId="2" applyNumberFormat="1" applyFont="1" applyAlignment="1">
      <alignment horizontal="center" vertical="center"/>
    </xf>
    <xf numFmtId="170" fontId="0" fillId="0" borderId="0" xfId="2" applyNumberFormat="1" applyFont="1" applyAlignment="1">
      <alignment vertical="center" wrapText="1"/>
    </xf>
    <xf numFmtId="170" fontId="13" fillId="0" borderId="0" xfId="2" applyNumberFormat="1" applyFont="1" applyAlignment="1">
      <alignment vertical="top" wrapText="1"/>
    </xf>
    <xf numFmtId="170" fontId="13" fillId="8" borderId="0" xfId="2" applyNumberFormat="1" applyFont="1" applyFill="1" applyAlignment="1">
      <alignment vertical="top" wrapText="1"/>
    </xf>
    <xf numFmtId="170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0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0" fontId="2" fillId="0" borderId="11" xfId="2" applyNumberFormat="1" applyFont="1" applyBorder="1" applyAlignment="1">
      <alignment horizontal="center"/>
    </xf>
    <xf numFmtId="170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0" fontId="2" fillId="8" borderId="11" xfId="2" applyNumberFormat="1" applyFont="1" applyFill="1" applyBorder="1" applyAlignment="1">
      <alignment vertical="center"/>
    </xf>
    <xf numFmtId="170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0" fontId="2" fillId="0" borderId="0" xfId="2" applyNumberFormat="1" applyFont="1"/>
    <xf numFmtId="171" fontId="2" fillId="0" borderId="0" xfId="3" applyNumberFormat="1" applyFont="1"/>
    <xf numFmtId="0" fontId="15" fillId="0" borderId="0" xfId="0" applyFont="1"/>
    <xf numFmtId="170" fontId="3" fillId="0" borderId="0" xfId="2" applyNumberFormat="1" applyFont="1"/>
    <xf numFmtId="0" fontId="16" fillId="8" borderId="0" xfId="0" applyFont="1" applyFill="1"/>
    <xf numFmtId="170" fontId="17" fillId="8" borderId="0" xfId="2" applyNumberFormat="1" applyFont="1" applyFill="1"/>
    <xf numFmtId="170" fontId="0" fillId="8" borderId="0" xfId="2" applyNumberFormat="1" applyFont="1" applyFill="1"/>
    <xf numFmtId="0" fontId="2" fillId="22" borderId="0" xfId="0" applyFont="1" applyFill="1"/>
    <xf numFmtId="171" fontId="2" fillId="22" borderId="0" xfId="3" applyNumberFormat="1" applyFont="1" applyFill="1"/>
    <xf numFmtId="170" fontId="12" fillId="0" borderId="0" xfId="2" applyNumberFormat="1" applyFont="1"/>
    <xf numFmtId="0" fontId="3" fillId="3" borderId="0" xfId="0" applyFont="1" applyFill="1" applyAlignment="1">
      <alignment vertical="center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43" fontId="3" fillId="0" borderId="1" xfId="2798" applyFont="1" applyFill="1" applyBorder="1" applyAlignment="1" applyProtection="1">
      <alignment horizontal="center" vertical="center"/>
    </xf>
    <xf numFmtId="182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9" fontId="45" fillId="0" borderId="1" xfId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2" fontId="3" fillId="0" borderId="1" xfId="2798" applyNumberFormat="1" applyFont="1" applyFill="1" applyBorder="1" applyAlignment="1" applyProtection="1">
      <alignment horizontal="left" vertical="center"/>
    </xf>
    <xf numFmtId="182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182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43" fontId="45" fillId="0" borderId="1" xfId="2798" applyFont="1" applyFill="1" applyBorder="1" applyAlignment="1" applyProtection="1">
      <alignment horizontal="center" vertical="center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2" fontId="48" fillId="0" borderId="1" xfId="2798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182" fontId="45" fillId="0" borderId="1" xfId="1" applyNumberFormat="1" applyFont="1" applyFill="1" applyBorder="1" applyAlignment="1" applyProtection="1">
      <alignment horizontal="center" vertical="center"/>
    </xf>
    <xf numFmtId="182" fontId="3" fillId="0" borderId="1" xfId="1" applyNumberFormat="1" applyFont="1" applyFill="1" applyBorder="1" applyAlignment="1" applyProtection="1">
      <alignment horizontal="center" vertical="center"/>
    </xf>
    <xf numFmtId="182" fontId="3" fillId="0" borderId="1" xfId="0" applyNumberFormat="1" applyFont="1" applyBorder="1" applyAlignment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2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182" fontId="3" fillId="3" borderId="0" xfId="0" applyNumberFormat="1" applyFont="1" applyFill="1"/>
    <xf numFmtId="182" fontId="45" fillId="0" borderId="1" xfId="2798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7" fillId="6" borderId="35" xfId="0" applyFont="1" applyFill="1" applyBorder="1" applyAlignment="1" applyProtection="1">
      <alignment horizontal="center" vertical="center" wrapText="1"/>
      <protection locked="0"/>
    </xf>
    <xf numFmtId="0" fontId="7" fillId="2" borderId="36" xfId="0" applyFont="1" applyFill="1" applyBorder="1" applyAlignment="1" applyProtection="1">
      <alignment horizontal="center" vertical="center" wrapText="1"/>
      <protection locked="0"/>
    </xf>
    <xf numFmtId="0" fontId="49" fillId="2" borderId="36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10" fontId="3" fillId="0" borderId="0" xfId="0" applyNumberFormat="1" applyFont="1"/>
    <xf numFmtId="49" fontId="4" fillId="0" borderId="0" xfId="0" applyNumberFormat="1" applyFont="1" applyAlignment="1">
      <alignment vertical="center"/>
    </xf>
    <xf numFmtId="49" fontId="46" fillId="0" borderId="0" xfId="0" applyNumberFormat="1" applyFont="1" applyAlignment="1">
      <alignment vertical="center"/>
    </xf>
    <xf numFmtId="0" fontId="45" fillId="0" borderId="0" xfId="0" applyFont="1"/>
    <xf numFmtId="10" fontId="4" fillId="0" borderId="0" xfId="0" applyNumberFormat="1" applyFont="1" applyAlignment="1">
      <alignment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 wrapText="1"/>
    </xf>
    <xf numFmtId="169" fontId="3" fillId="0" borderId="1" xfId="1" applyNumberFormat="1" applyFont="1" applyFill="1" applyBorder="1" applyAlignment="1" applyProtection="1">
      <alignment horizontal="center" vertical="center"/>
    </xf>
    <xf numFmtId="182" fontId="3" fillId="0" borderId="1" xfId="2798" applyNumberFormat="1" applyFont="1" applyFill="1" applyBorder="1" applyAlignment="1" applyProtection="1">
      <alignment horizontal="right" vertical="center"/>
    </xf>
    <xf numFmtId="49" fontId="4" fillId="3" borderId="36" xfId="0" applyNumberFormat="1" applyFont="1" applyFill="1" applyBorder="1" applyAlignment="1">
      <alignment vertical="center" wrapText="1"/>
    </xf>
    <xf numFmtId="0" fontId="3" fillId="3" borderId="0" xfId="0" applyFont="1" applyFill="1" applyAlignment="1">
      <alignment horizontal="justify" vertical="center" wrapText="1"/>
    </xf>
    <xf numFmtId="9" fontId="3" fillId="0" borderId="1" xfId="1" applyFont="1" applyFill="1" applyBorder="1" applyAlignment="1" applyProtection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/>
    </xf>
    <xf numFmtId="182" fontId="3" fillId="0" borderId="1" xfId="2798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left" vertical="center" wrapText="1"/>
    </xf>
    <xf numFmtId="0" fontId="3" fillId="5" borderId="28" xfId="0" applyFont="1" applyFill="1" applyBorder="1" applyAlignment="1">
      <alignment horizontal="center" vertical="center"/>
    </xf>
    <xf numFmtId="182" fontId="3" fillId="5" borderId="1" xfId="2798" applyNumberFormat="1" applyFont="1" applyFill="1" applyBorder="1" applyAlignment="1" applyProtection="1">
      <alignment horizontal="center" vertical="center"/>
    </xf>
    <xf numFmtId="182" fontId="3" fillId="5" borderId="1" xfId="1" applyNumberFormat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182" fontId="45" fillId="5" borderId="1" xfId="1" applyNumberFormat="1" applyFont="1" applyFill="1" applyBorder="1" applyAlignment="1" applyProtection="1">
      <alignment horizontal="center" vertical="center"/>
    </xf>
    <xf numFmtId="0" fontId="45" fillId="5" borderId="1" xfId="0" applyFont="1" applyFill="1" applyBorder="1"/>
    <xf numFmtId="0" fontId="45" fillId="5" borderId="1" xfId="0" applyFont="1" applyFill="1" applyBorder="1" applyAlignment="1">
      <alignment horizontal="center" vertical="center"/>
    </xf>
    <xf numFmtId="3" fontId="3" fillId="5" borderId="1" xfId="1" applyNumberFormat="1" applyFont="1" applyFill="1" applyBorder="1" applyAlignment="1" applyProtection="1">
      <alignment horizontal="center" vertical="center"/>
    </xf>
    <xf numFmtId="182" fontId="3" fillId="5" borderId="1" xfId="2798" applyNumberFormat="1" applyFont="1" applyFill="1" applyBorder="1" applyAlignment="1">
      <alignment vertical="center"/>
    </xf>
    <xf numFmtId="169" fontId="3" fillId="5" borderId="1" xfId="1" applyNumberFormat="1" applyFont="1" applyFill="1" applyBorder="1" applyAlignment="1" applyProtection="1">
      <alignment horizontal="center" vertical="center"/>
    </xf>
    <xf numFmtId="182" fontId="3" fillId="5" borderId="1" xfId="2798" applyNumberFormat="1" applyFont="1" applyFill="1" applyBorder="1" applyAlignment="1" applyProtection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69" fontId="3" fillId="8" borderId="1" xfId="1" applyNumberFormat="1" applyFont="1" applyFill="1" applyBorder="1" applyAlignment="1" applyProtection="1">
      <alignment horizontal="center" vertical="center"/>
    </xf>
    <xf numFmtId="169" fontId="3" fillId="47" borderId="1" xfId="1" applyNumberFormat="1" applyFont="1" applyFill="1" applyBorder="1" applyAlignment="1" applyProtection="1">
      <alignment horizontal="center" vertical="center"/>
    </xf>
    <xf numFmtId="169" fontId="3" fillId="7" borderId="1" xfId="1" applyNumberFormat="1" applyFont="1" applyFill="1" applyBorder="1" applyAlignment="1" applyProtection="1">
      <alignment horizontal="center" vertical="center"/>
    </xf>
    <xf numFmtId="182" fontId="45" fillId="5" borderId="1" xfId="0" applyNumberFormat="1" applyFont="1" applyFill="1" applyBorder="1"/>
    <xf numFmtId="0" fontId="50" fillId="0" borderId="1" xfId="2799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0" fillId="0" borderId="1" xfId="2799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49" fontId="4" fillId="3" borderId="3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 readingOrder="1"/>
    </xf>
    <xf numFmtId="0" fontId="48" fillId="0" borderId="37" xfId="0" applyFont="1" applyBorder="1" applyAlignment="1">
      <alignment horizontal="center" vertical="center" wrapText="1"/>
    </xf>
    <xf numFmtId="0" fontId="48" fillId="0" borderId="38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center" vertical="center" wrapText="1"/>
    </xf>
    <xf numFmtId="9" fontId="3" fillId="0" borderId="25" xfId="1" applyFont="1" applyFill="1" applyBorder="1" applyAlignment="1" applyProtection="1">
      <alignment horizontal="center" vertical="center" wrapText="1"/>
    </xf>
    <xf numFmtId="9" fontId="3" fillId="0" borderId="2" xfId="1" applyFont="1" applyFill="1" applyBorder="1" applyAlignment="1" applyProtection="1">
      <alignment horizontal="center" vertical="center" wrapText="1"/>
    </xf>
    <xf numFmtId="0" fontId="4" fillId="5" borderId="30" xfId="2797" applyFont="1" applyFill="1" applyBorder="1" applyAlignment="1">
      <alignment horizontal="center" vertical="center"/>
    </xf>
    <xf numFmtId="0" fontId="4" fillId="5" borderId="29" xfId="2797" applyFont="1" applyFill="1" applyBorder="1" applyAlignment="1">
      <alignment horizontal="center" vertical="center"/>
    </xf>
    <xf numFmtId="0" fontId="4" fillId="5" borderId="31" xfId="2797" applyFont="1" applyFill="1" applyBorder="1" applyAlignment="1">
      <alignment horizontal="center" vertical="center"/>
    </xf>
    <xf numFmtId="0" fontId="4" fillId="5" borderId="32" xfId="2797" applyFont="1" applyFill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 wrapText="1"/>
    </xf>
    <xf numFmtId="3" fontId="3" fillId="0" borderId="3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0" fontId="3" fillId="8" borderId="11" xfId="2" applyNumberFormat="1" applyFont="1" applyFill="1" applyBorder="1" applyAlignment="1">
      <alignment horizontal="justify" vertical="center" wrapText="1"/>
    </xf>
    <xf numFmtId="170" fontId="3" fillId="8" borderId="14" xfId="2" applyNumberFormat="1" applyFont="1" applyFill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0" fontId="2" fillId="0" borderId="0" xfId="2" applyNumberFormat="1" applyFont="1" applyBorder="1" applyAlignment="1">
      <alignment vertical="center"/>
    </xf>
    <xf numFmtId="170" fontId="2" fillId="0" borderId="13" xfId="2" applyNumberFormat="1" applyFont="1" applyBorder="1" applyAlignment="1">
      <alignment vertical="center"/>
    </xf>
    <xf numFmtId="170" fontId="3" fillId="0" borderId="0" xfId="2" applyNumberFormat="1" applyFont="1" applyBorder="1" applyAlignment="1">
      <alignment horizontal="justify" vertical="center" wrapText="1"/>
    </xf>
    <xf numFmtId="170" fontId="3" fillId="0" borderId="13" xfId="2" applyNumberFormat="1" applyFont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170" fontId="2" fillId="0" borderId="8" xfId="2" applyNumberFormat="1" applyFont="1" applyBorder="1" applyAlignment="1">
      <alignment horizontal="center" vertical="center"/>
    </xf>
    <xf numFmtId="170" fontId="2" fillId="0" borderId="13" xfId="2" applyNumberFormat="1" applyFont="1" applyBorder="1" applyAlignment="1">
      <alignment horizontal="center" vertical="center"/>
    </xf>
    <xf numFmtId="170" fontId="3" fillId="0" borderId="8" xfId="2" applyNumberFormat="1" applyFont="1" applyBorder="1" applyAlignment="1">
      <alignment horizontal="center"/>
    </xf>
    <xf numFmtId="170" fontId="3" fillId="0" borderId="13" xfId="2" applyNumberFormat="1" applyFont="1" applyBorder="1" applyAlignment="1">
      <alignment horizontal="center"/>
    </xf>
    <xf numFmtId="170" fontId="3" fillId="8" borderId="9" xfId="2" applyNumberFormat="1" applyFont="1" applyFill="1" applyBorder="1" applyAlignment="1">
      <alignment horizontal="justify" vertical="center" wrapText="1"/>
    </xf>
    <xf numFmtId="170" fontId="3" fillId="0" borderId="8" xfId="2" applyNumberFormat="1" applyFont="1" applyBorder="1" applyAlignment="1">
      <alignment horizontal="justify" wrapText="1"/>
    </xf>
    <xf numFmtId="170" fontId="3" fillId="0" borderId="13" xfId="2" applyNumberFormat="1" applyFont="1" applyBorder="1" applyAlignment="1">
      <alignment horizontal="justify" wrapText="1"/>
    </xf>
    <xf numFmtId="170" fontId="2" fillId="0" borderId="0" xfId="2" applyNumberFormat="1" applyFont="1" applyBorder="1" applyAlignment="1">
      <alignment horizontal="center" vertical="center"/>
    </xf>
    <xf numFmtId="170" fontId="3" fillId="0" borderId="0" xfId="2" applyNumberFormat="1" applyFont="1" applyBorder="1" applyAlignment="1">
      <alignment horizontal="justify" wrapText="1"/>
    </xf>
    <xf numFmtId="170" fontId="0" fillId="0" borderId="0" xfId="2" applyNumberFormat="1" applyFont="1" applyBorder="1" applyAlignment="1">
      <alignment horizontal="justify"/>
    </xf>
    <xf numFmtId="170" fontId="0" fillId="0" borderId="13" xfId="2" applyNumberFormat="1" applyFont="1" applyBorder="1" applyAlignment="1">
      <alignment horizontal="justify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305"/>
  <sheetViews>
    <sheetView tabSelected="1" topLeftCell="AG9" zoomScale="84" zoomScaleNormal="84" workbookViewId="0">
      <selection activeCell="AL16" sqref="AL16"/>
    </sheetView>
  </sheetViews>
  <sheetFormatPr baseColWidth="10" defaultColWidth="11.42578125" defaultRowHeight="12" x14ac:dyDescent="0.2"/>
  <cols>
    <col min="1" max="1" width="20.7109375" style="96" customWidth="1"/>
    <col min="2" max="2" width="29" style="96" customWidth="1"/>
    <col min="3" max="3" width="13.7109375" style="96" customWidth="1"/>
    <col min="4" max="4" width="26.5703125" style="120" customWidth="1"/>
    <col min="5" max="5" width="11.7109375" style="120" customWidth="1"/>
    <col min="6" max="6" width="13.5703125" style="116" customWidth="1"/>
    <col min="7" max="7" width="11.28515625" style="112" customWidth="1"/>
    <col min="8" max="8" width="12" style="112" customWidth="1"/>
    <col min="9" max="9" width="12.140625" style="112" bestFit="1" customWidth="1"/>
    <col min="10" max="10" width="8.42578125" style="112" bestFit="1" customWidth="1"/>
    <col min="11" max="11" width="12.140625" style="112" bestFit="1" customWidth="1"/>
    <col min="12" max="12" width="9.28515625" style="125" customWidth="1"/>
    <col min="13" max="13" width="11.28515625" style="165" customWidth="1"/>
    <col min="14" max="14" width="11.42578125" style="127" hidden="1" customWidth="1"/>
    <col min="15" max="15" width="13.85546875" style="127" hidden="1" customWidth="1"/>
    <col min="16" max="16" width="7.5703125" style="125" bestFit="1" customWidth="1"/>
    <col min="17" max="17" width="9.5703125" style="112" bestFit="1" customWidth="1"/>
    <col min="18" max="18" width="8.5703125" style="125" customWidth="1"/>
    <col min="19" max="19" width="6.42578125" style="112" bestFit="1" customWidth="1"/>
    <col min="20" max="20" width="7.140625" style="125" bestFit="1" customWidth="1"/>
    <col min="21" max="21" width="7.140625" style="112" bestFit="1" customWidth="1"/>
    <col min="22" max="22" width="11.42578125" style="125" bestFit="1" customWidth="1"/>
    <col min="23" max="23" width="14.28515625" style="162" customWidth="1"/>
    <col min="24" max="24" width="7.85546875" style="128" bestFit="1" customWidth="1"/>
    <col min="25" max="25" width="9.140625" style="128" bestFit="1" customWidth="1"/>
    <col min="26" max="26" width="12.85546875" style="128" bestFit="1" customWidth="1"/>
    <col min="27" max="27" width="9.5703125" style="162" bestFit="1" customWidth="1"/>
    <col min="28" max="28" width="11.28515625" style="128" bestFit="1" customWidth="1"/>
    <col min="29" max="29" width="11.85546875" style="128" customWidth="1"/>
    <col min="30" max="30" width="15.28515625" style="162" customWidth="1"/>
    <col min="31" max="31" width="17.7109375" style="162" customWidth="1"/>
    <col min="32" max="32" width="16.28515625" style="162" customWidth="1"/>
    <col min="33" max="33" width="15.7109375" style="162" customWidth="1"/>
    <col min="34" max="34" width="13.7109375" style="125" customWidth="1"/>
    <col min="35" max="35" width="14" style="162" customWidth="1"/>
    <col min="36" max="36" width="25" style="116" customWidth="1"/>
    <col min="37" max="37" width="69.140625" style="112" customWidth="1"/>
    <col min="38" max="38" width="93" style="172" customWidth="1"/>
    <col min="39" max="39" width="62.140625" style="160" customWidth="1"/>
    <col min="40" max="16384" width="11.42578125" style="112"/>
  </cols>
  <sheetData>
    <row r="1" spans="1:86" ht="26.25" customHeight="1" x14ac:dyDescent="0.2">
      <c r="A1" s="206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171" t="s">
        <v>180</v>
      </c>
    </row>
    <row r="2" spans="1:86" ht="21" customHeight="1" x14ac:dyDescent="0.2">
      <c r="A2" s="206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171" t="s">
        <v>200</v>
      </c>
      <c r="AM2" s="154"/>
      <c r="AN2" s="113"/>
      <c r="AO2" s="113"/>
      <c r="AP2" s="113"/>
      <c r="AQ2" s="113"/>
      <c r="AR2" s="114"/>
      <c r="AS2" s="1"/>
    </row>
    <row r="3" spans="1:86" ht="21" customHeight="1" x14ac:dyDescent="0.2">
      <c r="A3" s="206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171" t="s">
        <v>201</v>
      </c>
      <c r="AM3" s="154"/>
      <c r="AN3" s="113"/>
      <c r="AO3" s="113"/>
      <c r="AP3" s="113"/>
      <c r="AQ3" s="113"/>
      <c r="AR3" s="114"/>
      <c r="AS3" s="1"/>
    </row>
    <row r="4" spans="1:86" ht="21" customHeight="1" x14ac:dyDescent="0.2">
      <c r="A4" s="206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171" t="s">
        <v>181</v>
      </c>
      <c r="AM4" s="154"/>
      <c r="AN4" s="113"/>
      <c r="AO4" s="113"/>
      <c r="AP4" s="113"/>
      <c r="AQ4" s="113"/>
      <c r="AR4" s="114"/>
      <c r="AS4" s="1"/>
    </row>
    <row r="5" spans="1:86" ht="15" customHeight="1" x14ac:dyDescent="0.2">
      <c r="A5" s="115"/>
      <c r="B5" s="112"/>
      <c r="C5" s="112"/>
      <c r="D5" s="112"/>
      <c r="E5" s="116"/>
      <c r="I5" s="2"/>
      <c r="J5" s="2"/>
      <c r="K5" s="2"/>
      <c r="L5" s="163"/>
      <c r="M5" s="164"/>
      <c r="N5" s="117"/>
      <c r="O5" s="117"/>
      <c r="P5" s="163"/>
      <c r="Q5" s="2"/>
      <c r="R5" s="163"/>
      <c r="S5" s="2"/>
      <c r="T5" s="153"/>
      <c r="U5" s="2"/>
      <c r="V5" s="163"/>
      <c r="W5" s="166"/>
      <c r="X5" s="118"/>
      <c r="Y5" s="118"/>
      <c r="Z5" s="118"/>
      <c r="AA5" s="161"/>
      <c r="AB5" s="118"/>
      <c r="AC5" s="118"/>
      <c r="AD5" s="161"/>
      <c r="AE5" s="161"/>
      <c r="AF5" s="161"/>
      <c r="AG5" s="163"/>
      <c r="AH5" s="168"/>
      <c r="AI5" s="166"/>
      <c r="AJ5" s="193"/>
      <c r="AK5" s="2"/>
      <c r="AL5" s="119"/>
      <c r="AM5" s="154"/>
      <c r="AN5" s="113"/>
      <c r="AO5" s="113"/>
      <c r="AP5" s="113"/>
      <c r="AQ5" s="113"/>
      <c r="AR5" s="114"/>
      <c r="AS5" s="1"/>
    </row>
    <row r="6" spans="1:86" hidden="1" x14ac:dyDescent="0.2">
      <c r="A6" s="115"/>
      <c r="B6" s="112"/>
      <c r="C6" s="112"/>
      <c r="D6" s="112"/>
      <c r="E6" s="116"/>
      <c r="I6" s="2"/>
      <c r="J6" s="2"/>
      <c r="K6" s="2"/>
      <c r="L6" s="163"/>
      <c r="M6" s="164"/>
      <c r="N6" s="117"/>
      <c r="O6" s="117"/>
      <c r="P6" s="163"/>
      <c r="Q6" s="2"/>
      <c r="R6" s="163"/>
      <c r="S6" s="2"/>
      <c r="T6" s="153"/>
      <c r="U6" s="2"/>
      <c r="V6" s="163"/>
      <c r="W6" s="166"/>
      <c r="X6" s="118"/>
      <c r="Y6" s="118"/>
      <c r="Z6" s="118"/>
      <c r="AA6" s="161"/>
      <c r="AB6" s="118"/>
      <c r="AC6" s="118"/>
      <c r="AD6" s="161"/>
      <c r="AE6" s="161"/>
      <c r="AF6" s="161"/>
      <c r="AG6" s="163"/>
      <c r="AH6" s="168"/>
      <c r="AI6" s="166"/>
      <c r="AJ6" s="193"/>
      <c r="AK6" s="2"/>
      <c r="AL6" s="119"/>
      <c r="AM6" s="154"/>
      <c r="AN6" s="113"/>
      <c r="AO6" s="113"/>
      <c r="AP6" s="113"/>
      <c r="AQ6" s="113"/>
      <c r="AR6" s="114"/>
      <c r="AS6" s="1"/>
    </row>
    <row r="7" spans="1:86" hidden="1" x14ac:dyDescent="0.2">
      <c r="A7" s="115"/>
      <c r="B7" s="112"/>
      <c r="C7" s="112"/>
      <c r="D7" s="112"/>
      <c r="E7" s="116"/>
      <c r="I7" s="2"/>
      <c r="J7" s="2"/>
      <c r="K7" s="2"/>
      <c r="L7" s="163"/>
      <c r="M7" s="164"/>
      <c r="N7" s="117"/>
      <c r="O7" s="117"/>
      <c r="P7" s="163"/>
      <c r="Q7" s="2"/>
      <c r="R7" s="163"/>
      <c r="S7" s="2"/>
      <c r="T7" s="153"/>
      <c r="U7" s="2"/>
      <c r="V7" s="163"/>
      <c r="W7" s="166"/>
      <c r="X7" s="118"/>
      <c r="Y7" s="118"/>
      <c r="Z7" s="118"/>
      <c r="AA7" s="161"/>
      <c r="AB7" s="118"/>
      <c r="AC7" s="118"/>
      <c r="AD7" s="161"/>
      <c r="AE7" s="161"/>
      <c r="AF7" s="161"/>
      <c r="AG7" s="163"/>
      <c r="AH7" s="168"/>
      <c r="AI7" s="166"/>
      <c r="AJ7" s="193"/>
      <c r="AK7" s="2"/>
      <c r="AL7" s="119"/>
      <c r="AM7" s="154"/>
      <c r="AN7" s="113"/>
      <c r="AO7" s="113"/>
      <c r="AP7" s="113"/>
      <c r="AQ7" s="113"/>
      <c r="AR7" s="114"/>
      <c r="AS7" s="1"/>
    </row>
    <row r="8" spans="1:86" ht="24.75" hidden="1" customHeight="1" x14ac:dyDescent="0.2">
      <c r="A8" s="2"/>
      <c r="B8" s="2"/>
      <c r="C8" s="2"/>
      <c r="D8" s="119"/>
      <c r="F8" s="101"/>
      <c r="I8" s="2"/>
      <c r="J8" s="2"/>
      <c r="K8" s="2"/>
      <c r="L8" s="163"/>
      <c r="M8" s="164"/>
      <c r="N8" s="117"/>
      <c r="O8" s="117"/>
      <c r="P8" s="163"/>
      <c r="Q8" s="2"/>
      <c r="R8" s="163"/>
      <c r="S8" s="2"/>
      <c r="T8" s="153"/>
      <c r="U8" s="2"/>
      <c r="V8" s="163"/>
      <c r="W8" s="166"/>
      <c r="X8" s="118"/>
      <c r="Y8" s="118"/>
      <c r="Z8" s="118"/>
      <c r="AA8" s="161"/>
      <c r="AB8" s="118"/>
      <c r="AC8" s="118"/>
      <c r="AD8" s="161"/>
      <c r="AE8" s="161"/>
      <c r="AF8" s="161"/>
      <c r="AG8" s="163"/>
      <c r="AH8" s="168"/>
      <c r="AI8" s="166"/>
      <c r="AJ8" s="193"/>
      <c r="AK8" s="2"/>
      <c r="AL8" s="119"/>
      <c r="AM8" s="154"/>
      <c r="AN8" s="113"/>
      <c r="AO8" s="113"/>
      <c r="AP8" s="113"/>
      <c r="AQ8" s="113"/>
      <c r="AR8" s="114"/>
      <c r="AS8" s="1"/>
    </row>
    <row r="9" spans="1:86" ht="34.5" customHeight="1" x14ac:dyDescent="0.2">
      <c r="A9" s="97"/>
      <c r="B9" s="98"/>
      <c r="C9" s="98"/>
      <c r="D9" s="98"/>
      <c r="E9" s="98"/>
      <c r="F9" s="121"/>
      <c r="G9" s="121"/>
      <c r="H9" s="121"/>
      <c r="I9" s="121"/>
      <c r="J9" s="122"/>
      <c r="K9" s="122"/>
      <c r="L9" s="122"/>
      <c r="M9" s="122"/>
      <c r="N9" s="123"/>
      <c r="O9" s="123"/>
      <c r="P9" s="204" t="s">
        <v>192</v>
      </c>
      <c r="Q9" s="204"/>
      <c r="R9" s="204"/>
      <c r="S9" s="204"/>
      <c r="T9" s="204"/>
      <c r="U9" s="204"/>
      <c r="V9" s="204"/>
      <c r="W9" s="204"/>
      <c r="X9" s="204" t="s">
        <v>193</v>
      </c>
      <c r="Y9" s="204"/>
      <c r="Z9" s="204"/>
      <c r="AA9" s="204"/>
      <c r="AB9" s="204"/>
      <c r="AC9" s="204"/>
      <c r="AD9" s="204"/>
      <c r="AE9" s="204"/>
      <c r="AF9" s="208" t="s">
        <v>0</v>
      </c>
      <c r="AG9" s="208"/>
      <c r="AH9" s="208" t="s">
        <v>1</v>
      </c>
      <c r="AI9" s="208"/>
      <c r="AJ9" s="204" t="s">
        <v>2</v>
      </c>
      <c r="AK9" s="204"/>
      <c r="AL9" s="204"/>
    </row>
    <row r="10" spans="1:86" s="116" customFormat="1" ht="90.75" customHeight="1" x14ac:dyDescent="0.2">
      <c r="A10" s="124" t="s">
        <v>3</v>
      </c>
      <c r="B10" s="124" t="s">
        <v>4</v>
      </c>
      <c r="C10" s="124" t="s">
        <v>5</v>
      </c>
      <c r="D10" s="124" t="s">
        <v>6</v>
      </c>
      <c r="E10" s="124" t="s">
        <v>7</v>
      </c>
      <c r="F10" s="124" t="s">
        <v>189</v>
      </c>
      <c r="G10" s="124" t="s">
        <v>8</v>
      </c>
      <c r="H10" s="124" t="s">
        <v>190</v>
      </c>
      <c r="I10" s="124" t="s">
        <v>182</v>
      </c>
      <c r="J10" s="156" t="s">
        <v>191</v>
      </c>
      <c r="K10" s="124" t="s">
        <v>183</v>
      </c>
      <c r="L10" s="124" t="s">
        <v>9</v>
      </c>
      <c r="M10" s="124" t="s">
        <v>184</v>
      </c>
      <c r="N10" s="124" t="s">
        <v>10</v>
      </c>
      <c r="O10" s="124" t="s">
        <v>185</v>
      </c>
      <c r="P10" s="157" t="s">
        <v>11</v>
      </c>
      <c r="Q10" s="157" t="s">
        <v>12</v>
      </c>
      <c r="R10" s="157" t="s">
        <v>13</v>
      </c>
      <c r="S10" s="157" t="s">
        <v>14</v>
      </c>
      <c r="T10" s="157" t="s">
        <v>15</v>
      </c>
      <c r="U10" s="157" t="s">
        <v>16</v>
      </c>
      <c r="V10" s="157" t="s">
        <v>17</v>
      </c>
      <c r="W10" s="157" t="s">
        <v>18</v>
      </c>
      <c r="X10" s="158" t="s">
        <v>19</v>
      </c>
      <c r="Y10" s="158" t="s">
        <v>20</v>
      </c>
      <c r="Z10" s="158" t="s">
        <v>21</v>
      </c>
      <c r="AA10" s="158" t="s">
        <v>22</v>
      </c>
      <c r="AB10" s="158" t="s">
        <v>23</v>
      </c>
      <c r="AC10" s="158" t="s">
        <v>24</v>
      </c>
      <c r="AD10" s="158" t="s">
        <v>25</v>
      </c>
      <c r="AE10" s="158" t="s">
        <v>26</v>
      </c>
      <c r="AF10" s="158" t="s">
        <v>194</v>
      </c>
      <c r="AG10" s="158" t="s">
        <v>195</v>
      </c>
      <c r="AH10" s="158" t="s">
        <v>196</v>
      </c>
      <c r="AI10" s="158" t="s">
        <v>197</v>
      </c>
      <c r="AJ10" s="157" t="s">
        <v>198</v>
      </c>
      <c r="AK10" s="159" t="s">
        <v>199</v>
      </c>
      <c r="AL10" s="157" t="s">
        <v>27</v>
      </c>
      <c r="AM10" s="96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</row>
    <row r="11" spans="1:86" s="125" customFormat="1" ht="53.25" customHeight="1" x14ac:dyDescent="0.2">
      <c r="A11" s="106">
        <v>240210</v>
      </c>
      <c r="B11" s="173" t="s">
        <v>174</v>
      </c>
      <c r="C11" s="106" t="s">
        <v>28</v>
      </c>
      <c r="D11" s="174" t="s">
        <v>29</v>
      </c>
      <c r="E11" s="175" t="s">
        <v>30</v>
      </c>
      <c r="F11" s="100">
        <v>6</v>
      </c>
      <c r="G11" s="107" t="s">
        <v>31</v>
      </c>
      <c r="H11" s="99">
        <v>0</v>
      </c>
      <c r="I11" s="145">
        <v>1</v>
      </c>
      <c r="J11" s="100">
        <v>2</v>
      </c>
      <c r="K11" s="145">
        <v>2</v>
      </c>
      <c r="L11" s="100">
        <v>2</v>
      </c>
      <c r="M11" s="144">
        <f t="shared" ref="M11:M19" si="0">+AF11</f>
        <v>0</v>
      </c>
      <c r="N11" s="100">
        <v>2</v>
      </c>
      <c r="O11" s="102"/>
      <c r="P11" s="99">
        <v>0</v>
      </c>
      <c r="Q11" s="99">
        <v>0</v>
      </c>
      <c r="R11" s="147">
        <v>0</v>
      </c>
      <c r="S11" s="139"/>
      <c r="T11" s="99"/>
      <c r="U11" s="100"/>
      <c r="V11" s="99">
        <f>+SUM(P11:U11)</f>
        <v>0</v>
      </c>
      <c r="W11" s="167">
        <f t="shared" ref="W11:W19" si="1">+V11/L11</f>
        <v>0</v>
      </c>
      <c r="X11" s="155"/>
      <c r="Y11" s="99"/>
      <c r="Z11" s="99"/>
      <c r="AA11" s="139"/>
      <c r="AB11" s="99"/>
      <c r="AC11" s="100"/>
      <c r="AD11" s="100">
        <f>+SUM(X11:AC11)</f>
        <v>0</v>
      </c>
      <c r="AE11" s="169">
        <f t="shared" ref="AE11:AE19" si="2">+AD11/L11</f>
        <v>0</v>
      </c>
      <c r="AF11" s="100">
        <f>+V11+AD11</f>
        <v>0</v>
      </c>
      <c r="AG11" s="167">
        <f>+AF11/L11</f>
        <v>0</v>
      </c>
      <c r="AH11" s="170">
        <f>+I11+K11+AF11</f>
        <v>3</v>
      </c>
      <c r="AI11" s="195">
        <f>+AH11/F11</f>
        <v>0.5</v>
      </c>
      <c r="AJ11" s="106" t="s">
        <v>218</v>
      </c>
      <c r="AK11" s="191" t="s">
        <v>204</v>
      </c>
      <c r="AL11" s="199" t="s">
        <v>222</v>
      </c>
      <c r="AM11" s="200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</row>
    <row r="12" spans="1:86" s="125" customFormat="1" ht="71.25" customHeight="1" x14ac:dyDescent="0.2">
      <c r="A12" s="106">
        <v>240209</v>
      </c>
      <c r="B12" s="173" t="s">
        <v>176</v>
      </c>
      <c r="C12" s="106" t="s">
        <v>34</v>
      </c>
      <c r="D12" s="174" t="s">
        <v>35</v>
      </c>
      <c r="E12" s="175" t="s">
        <v>30</v>
      </c>
      <c r="F12" s="100">
        <v>400</v>
      </c>
      <c r="G12" s="107" t="s">
        <v>31</v>
      </c>
      <c r="H12" s="100">
        <v>100</v>
      </c>
      <c r="I12" s="100">
        <v>101</v>
      </c>
      <c r="J12" s="100">
        <v>100</v>
      </c>
      <c r="K12" s="145">
        <v>301</v>
      </c>
      <c r="L12" s="100">
        <v>100</v>
      </c>
      <c r="M12" s="144">
        <f t="shared" si="0"/>
        <v>0</v>
      </c>
      <c r="N12" s="100">
        <v>100</v>
      </c>
      <c r="O12" s="103"/>
      <c r="P12" s="100">
        <v>0</v>
      </c>
      <c r="Q12" s="100">
        <v>0</v>
      </c>
      <c r="R12" s="148">
        <v>0</v>
      </c>
      <c r="S12" s="152"/>
      <c r="T12" s="100"/>
      <c r="U12" s="100"/>
      <c r="V12" s="100">
        <f t="shared" ref="V12:V16" si="3">+SUM(P12:U12)</f>
        <v>0</v>
      </c>
      <c r="W12" s="194">
        <f t="shared" si="1"/>
        <v>0</v>
      </c>
      <c r="X12" s="104"/>
      <c r="Y12" s="100"/>
      <c r="Z12" s="100"/>
      <c r="AA12" s="126"/>
      <c r="AB12" s="100"/>
      <c r="AC12" s="100"/>
      <c r="AD12" s="100">
        <f>+SUM(X12:AC12)</f>
        <v>0</v>
      </c>
      <c r="AE12" s="169">
        <f t="shared" si="2"/>
        <v>0</v>
      </c>
      <c r="AF12" s="100">
        <f t="shared" ref="AF12:AF17" si="4">+V12+AD12</f>
        <v>0</v>
      </c>
      <c r="AG12" s="194">
        <f>+AF12/L12</f>
        <v>0</v>
      </c>
      <c r="AH12" s="170">
        <f>+I12+K12+AF12</f>
        <v>402</v>
      </c>
      <c r="AI12" s="196">
        <f t="shared" ref="AI12:AI19" si="5">+AH12/F12</f>
        <v>1.0049999999999999</v>
      </c>
      <c r="AJ12" s="106" t="s">
        <v>219</v>
      </c>
      <c r="AK12" s="191" t="s">
        <v>205</v>
      </c>
      <c r="AL12" s="199" t="s">
        <v>223</v>
      </c>
      <c r="AM12" s="200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</row>
    <row r="13" spans="1:86" s="125" customFormat="1" ht="125.25" customHeight="1" x14ac:dyDescent="0.2">
      <c r="A13" s="223">
        <v>240198</v>
      </c>
      <c r="B13" s="214" t="s">
        <v>175</v>
      </c>
      <c r="C13" s="106" t="s">
        <v>32</v>
      </c>
      <c r="D13" s="174" t="s">
        <v>33</v>
      </c>
      <c r="E13" s="175" t="s">
        <v>30</v>
      </c>
      <c r="F13" s="100">
        <v>10000</v>
      </c>
      <c r="G13" s="107" t="s">
        <v>31</v>
      </c>
      <c r="H13" s="100">
        <v>2500</v>
      </c>
      <c r="I13" s="100">
        <v>5179</v>
      </c>
      <c r="J13" s="100">
        <v>2500</v>
      </c>
      <c r="K13" s="145">
        <v>4905</v>
      </c>
      <c r="L13" s="100">
        <v>2500</v>
      </c>
      <c r="M13" s="144">
        <f t="shared" si="0"/>
        <v>182</v>
      </c>
      <c r="N13" s="100">
        <v>2500</v>
      </c>
      <c r="O13" s="144"/>
      <c r="P13" s="140">
        <v>30</v>
      </c>
      <c r="Q13" s="144">
        <v>93</v>
      </c>
      <c r="R13" s="149">
        <v>59</v>
      </c>
      <c r="S13" s="140"/>
      <c r="T13" s="100"/>
      <c r="U13" s="100"/>
      <c r="V13" s="100">
        <f>+SUM(P13:U13)</f>
        <v>182</v>
      </c>
      <c r="W13" s="194">
        <f t="shared" si="1"/>
        <v>7.2800000000000004E-2</v>
      </c>
      <c r="X13" s="104"/>
      <c r="Y13" s="100"/>
      <c r="Z13" s="100"/>
      <c r="AA13" s="126"/>
      <c r="AB13" s="100"/>
      <c r="AC13" s="100"/>
      <c r="AD13" s="100">
        <f t="shared" ref="AD13:AD19" si="6">+SUM(X13:AC13)</f>
        <v>0</v>
      </c>
      <c r="AE13" s="169">
        <f t="shared" si="2"/>
        <v>0</v>
      </c>
      <c r="AF13" s="100">
        <f>+V13+AD13</f>
        <v>182</v>
      </c>
      <c r="AG13" s="194">
        <f>+AF13/L13</f>
        <v>7.2800000000000004E-2</v>
      </c>
      <c r="AH13" s="170">
        <f>+I13+K13+AF13</f>
        <v>10266</v>
      </c>
      <c r="AI13" s="196">
        <f>+AH13/F13</f>
        <v>1.0266</v>
      </c>
      <c r="AJ13" s="106" t="s">
        <v>206</v>
      </c>
      <c r="AK13" s="191" t="s">
        <v>207</v>
      </c>
      <c r="AL13" s="199" t="s">
        <v>224</v>
      </c>
      <c r="AM13" s="200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</row>
    <row r="14" spans="1:86" s="125" customFormat="1" ht="96" customHeight="1" x14ac:dyDescent="0.2">
      <c r="A14" s="224"/>
      <c r="B14" s="215"/>
      <c r="C14" s="106" t="s">
        <v>36</v>
      </c>
      <c r="D14" s="174" t="s">
        <v>37</v>
      </c>
      <c r="E14" s="175" t="s">
        <v>30</v>
      </c>
      <c r="F14" s="100">
        <v>4000</v>
      </c>
      <c r="G14" s="107" t="s">
        <v>31</v>
      </c>
      <c r="H14" s="100">
        <v>200</v>
      </c>
      <c r="I14" s="100">
        <v>327</v>
      </c>
      <c r="J14" s="100">
        <v>1300</v>
      </c>
      <c r="K14" s="145">
        <v>669</v>
      </c>
      <c r="L14" s="100">
        <v>1400</v>
      </c>
      <c r="M14" s="144">
        <f t="shared" si="0"/>
        <v>61</v>
      </c>
      <c r="N14" s="100">
        <v>1100</v>
      </c>
      <c r="O14" s="144"/>
      <c r="P14" s="141">
        <v>1</v>
      </c>
      <c r="Q14" s="145">
        <v>14</v>
      </c>
      <c r="R14" s="150">
        <v>46</v>
      </c>
      <c r="S14" s="140"/>
      <c r="T14" s="141"/>
      <c r="U14" s="141"/>
      <c r="V14" s="100">
        <f t="shared" si="3"/>
        <v>61</v>
      </c>
      <c r="W14" s="194">
        <f t="shared" si="1"/>
        <v>4.3571428571428573E-2</v>
      </c>
      <c r="X14" s="104"/>
      <c r="Y14" s="100"/>
      <c r="Z14" s="100"/>
      <c r="AA14" s="126"/>
      <c r="AB14" s="100"/>
      <c r="AC14" s="100"/>
      <c r="AD14" s="100">
        <f>+SUM(X14:AC14)</f>
        <v>0</v>
      </c>
      <c r="AE14" s="169">
        <f t="shared" si="2"/>
        <v>0</v>
      </c>
      <c r="AF14" s="100">
        <f t="shared" si="4"/>
        <v>61</v>
      </c>
      <c r="AG14" s="194">
        <f t="shared" ref="AG14:AG17" si="7">+AF14/L14</f>
        <v>4.3571428571428573E-2</v>
      </c>
      <c r="AH14" s="170">
        <f t="shared" ref="AH14:AH18" si="8">+I14+K14+AF14</f>
        <v>1057</v>
      </c>
      <c r="AI14" s="197">
        <f t="shared" si="5"/>
        <v>0.26424999999999998</v>
      </c>
      <c r="AJ14" s="106" t="s">
        <v>208</v>
      </c>
      <c r="AK14" s="191" t="s">
        <v>209</v>
      </c>
      <c r="AL14" s="199" t="s">
        <v>225</v>
      </c>
      <c r="AM14" s="200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</row>
    <row r="15" spans="1:86" s="125" customFormat="1" ht="76.5" customHeight="1" x14ac:dyDescent="0.2">
      <c r="A15" s="223">
        <v>240211</v>
      </c>
      <c r="B15" s="220" t="s">
        <v>177</v>
      </c>
      <c r="C15" s="106" t="s">
        <v>42</v>
      </c>
      <c r="D15" s="174" t="s">
        <v>43</v>
      </c>
      <c r="E15" s="175" t="s">
        <v>30</v>
      </c>
      <c r="F15" s="100">
        <v>1500</v>
      </c>
      <c r="G15" s="107" t="s">
        <v>31</v>
      </c>
      <c r="H15" s="100">
        <v>150</v>
      </c>
      <c r="I15" s="100">
        <v>174</v>
      </c>
      <c r="J15" s="108">
        <v>450</v>
      </c>
      <c r="K15" s="145">
        <v>450</v>
      </c>
      <c r="L15" s="108">
        <v>450</v>
      </c>
      <c r="M15" s="144">
        <f t="shared" si="0"/>
        <v>23</v>
      </c>
      <c r="N15" s="108">
        <v>450</v>
      </c>
      <c r="O15" s="102"/>
      <c r="P15" s="107">
        <v>10</v>
      </c>
      <c r="Q15" s="146">
        <v>10</v>
      </c>
      <c r="R15" s="202">
        <v>3</v>
      </c>
      <c r="S15" s="107"/>
      <c r="T15" s="141"/>
      <c r="U15" s="141"/>
      <c r="V15" s="100">
        <f>+SUM(P15:U15)</f>
        <v>23</v>
      </c>
      <c r="W15" s="194">
        <f t="shared" si="1"/>
        <v>5.1111111111111114E-2</v>
      </c>
      <c r="X15" s="104"/>
      <c r="Y15" s="142"/>
      <c r="Z15" s="142"/>
      <c r="AA15" s="142"/>
      <c r="AB15" s="100"/>
      <c r="AC15" s="145"/>
      <c r="AD15" s="100">
        <f t="shared" si="6"/>
        <v>0</v>
      </c>
      <c r="AE15" s="169">
        <f t="shared" si="2"/>
        <v>0</v>
      </c>
      <c r="AF15" s="100">
        <f t="shared" si="4"/>
        <v>23</v>
      </c>
      <c r="AG15" s="194">
        <f t="shared" si="7"/>
        <v>5.1111111111111114E-2</v>
      </c>
      <c r="AH15" s="170">
        <f t="shared" si="8"/>
        <v>647</v>
      </c>
      <c r="AI15" s="197">
        <f t="shared" si="5"/>
        <v>0.43133333333333335</v>
      </c>
      <c r="AJ15" s="106" t="s">
        <v>202</v>
      </c>
      <c r="AK15" s="191" t="s">
        <v>210</v>
      </c>
      <c r="AL15" s="199" t="s">
        <v>226</v>
      </c>
      <c r="AM15" s="199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</row>
    <row r="16" spans="1:86" s="125" customFormat="1" ht="56.25" customHeight="1" x14ac:dyDescent="0.2">
      <c r="A16" s="225"/>
      <c r="B16" s="221"/>
      <c r="C16" s="106" t="s">
        <v>38</v>
      </c>
      <c r="D16" s="174" t="s">
        <v>39</v>
      </c>
      <c r="E16" s="175" t="s">
        <v>30</v>
      </c>
      <c r="F16" s="100">
        <v>15000</v>
      </c>
      <c r="G16" s="107" t="s">
        <v>31</v>
      </c>
      <c r="H16" s="100">
        <v>1000</v>
      </c>
      <c r="I16" s="145">
        <v>817</v>
      </c>
      <c r="J16" s="100">
        <v>5000</v>
      </c>
      <c r="K16" s="145">
        <v>3080</v>
      </c>
      <c r="L16" s="100">
        <v>5000</v>
      </c>
      <c r="M16" s="144">
        <f t="shared" si="0"/>
        <v>1025</v>
      </c>
      <c r="N16" s="100">
        <v>4000</v>
      </c>
      <c r="O16" s="103"/>
      <c r="P16" s="107">
        <v>78</v>
      </c>
      <c r="Q16" s="146">
        <v>336</v>
      </c>
      <c r="R16" s="202">
        <v>611</v>
      </c>
      <c r="S16" s="107"/>
      <c r="T16" s="141"/>
      <c r="U16" s="141"/>
      <c r="V16" s="100">
        <f t="shared" si="3"/>
        <v>1025</v>
      </c>
      <c r="W16" s="194">
        <f t="shared" si="1"/>
        <v>0.20499999999999999</v>
      </c>
      <c r="X16" s="104"/>
      <c r="Y16" s="100"/>
      <c r="Z16" s="100"/>
      <c r="AA16" s="126"/>
      <c r="AB16" s="100"/>
      <c r="AC16" s="100"/>
      <c r="AD16" s="100">
        <f t="shared" si="6"/>
        <v>0</v>
      </c>
      <c r="AE16" s="169">
        <f t="shared" si="2"/>
        <v>0</v>
      </c>
      <c r="AF16" s="100">
        <f t="shared" si="4"/>
        <v>1025</v>
      </c>
      <c r="AG16" s="194">
        <f>+AF16/L16</f>
        <v>0.20499999999999999</v>
      </c>
      <c r="AH16" s="170">
        <f t="shared" si="8"/>
        <v>4922</v>
      </c>
      <c r="AI16" s="197">
        <f t="shared" si="5"/>
        <v>0.32813333333333333</v>
      </c>
      <c r="AJ16" s="106" t="s">
        <v>211</v>
      </c>
      <c r="AK16" s="191" t="s">
        <v>212</v>
      </c>
      <c r="AL16" s="201" t="s">
        <v>227</v>
      </c>
      <c r="AM16" s="200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</row>
    <row r="17" spans="1:86" s="125" customFormat="1" ht="74.25" customHeight="1" x14ac:dyDescent="0.2">
      <c r="A17" s="224"/>
      <c r="B17" s="222"/>
      <c r="C17" s="106" t="s">
        <v>40</v>
      </c>
      <c r="D17" s="174" t="s">
        <v>41</v>
      </c>
      <c r="E17" s="175" t="s">
        <v>30</v>
      </c>
      <c r="F17" s="176">
        <v>2200</v>
      </c>
      <c r="G17" s="107" t="s">
        <v>31</v>
      </c>
      <c r="H17" s="108">
        <v>450</v>
      </c>
      <c r="I17" s="145">
        <v>450</v>
      </c>
      <c r="J17" s="108">
        <v>600</v>
      </c>
      <c r="K17" s="145">
        <v>600</v>
      </c>
      <c r="L17" s="108">
        <v>600</v>
      </c>
      <c r="M17" s="144">
        <f t="shared" si="0"/>
        <v>10</v>
      </c>
      <c r="N17" s="110">
        <v>550</v>
      </c>
      <c r="O17" s="109"/>
      <c r="P17" s="107">
        <v>10</v>
      </c>
      <c r="Q17" s="146">
        <v>0</v>
      </c>
      <c r="R17" s="202">
        <v>0</v>
      </c>
      <c r="S17" s="107"/>
      <c r="T17" s="141"/>
      <c r="U17" s="141"/>
      <c r="V17" s="100">
        <f>+SUM(P17:U17)</f>
        <v>10</v>
      </c>
      <c r="W17" s="194">
        <f t="shared" si="1"/>
        <v>1.6666666666666666E-2</v>
      </c>
      <c r="X17" s="111"/>
      <c r="Y17" s="111"/>
      <c r="Z17" s="105"/>
      <c r="AA17" s="126"/>
      <c r="AB17" s="100"/>
      <c r="AC17" s="146"/>
      <c r="AD17" s="100">
        <f t="shared" si="6"/>
        <v>0</v>
      </c>
      <c r="AE17" s="169">
        <f t="shared" si="2"/>
        <v>0</v>
      </c>
      <c r="AF17" s="100">
        <f t="shared" si="4"/>
        <v>10</v>
      </c>
      <c r="AG17" s="194">
        <f t="shared" si="7"/>
        <v>1.6666666666666666E-2</v>
      </c>
      <c r="AH17" s="170">
        <f t="shared" si="8"/>
        <v>1060</v>
      </c>
      <c r="AI17" s="197">
        <f t="shared" si="5"/>
        <v>0.48181818181818181</v>
      </c>
      <c r="AJ17" s="106" t="s">
        <v>213</v>
      </c>
      <c r="AK17" s="191" t="s">
        <v>214</v>
      </c>
      <c r="AL17" s="199" t="s">
        <v>228</v>
      </c>
      <c r="AM17" s="200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</row>
    <row r="18" spans="1:86" s="125" customFormat="1" ht="171.75" customHeight="1" x14ac:dyDescent="0.2">
      <c r="A18" s="216" t="s">
        <v>44</v>
      </c>
      <c r="B18" s="217"/>
      <c r="C18" s="177" t="s">
        <v>45</v>
      </c>
      <c r="D18" s="178" t="s">
        <v>46</v>
      </c>
      <c r="E18" s="179" t="s">
        <v>30</v>
      </c>
      <c r="F18" s="180">
        <v>1260</v>
      </c>
      <c r="G18" s="177" t="s">
        <v>31</v>
      </c>
      <c r="H18" s="180">
        <v>315</v>
      </c>
      <c r="I18" s="181">
        <v>388</v>
      </c>
      <c r="J18" s="182">
        <v>315</v>
      </c>
      <c r="K18" s="181">
        <v>115</v>
      </c>
      <c r="L18" s="182">
        <v>315</v>
      </c>
      <c r="M18" s="183">
        <f t="shared" si="0"/>
        <v>68</v>
      </c>
      <c r="N18" s="182">
        <v>315</v>
      </c>
      <c r="O18" s="184"/>
      <c r="P18" s="177">
        <v>20</v>
      </c>
      <c r="Q18" s="182">
        <v>25</v>
      </c>
      <c r="R18" s="203">
        <v>23</v>
      </c>
      <c r="S18" s="185"/>
      <c r="T18" s="185"/>
      <c r="U18" s="186"/>
      <c r="V18" s="180">
        <f>+SUM(P18:U18)</f>
        <v>68</v>
      </c>
      <c r="W18" s="194">
        <f t="shared" si="1"/>
        <v>0.21587301587301588</v>
      </c>
      <c r="X18" s="180"/>
      <c r="Y18" s="180"/>
      <c r="Z18" s="180"/>
      <c r="AA18" s="187"/>
      <c r="AB18" s="187"/>
      <c r="AC18" s="187"/>
      <c r="AD18" s="180">
        <f>+SUM(X18:AC18)</f>
        <v>0</v>
      </c>
      <c r="AE18" s="188">
        <f t="shared" si="2"/>
        <v>0</v>
      </c>
      <c r="AF18" s="180">
        <f>+V18+AD18</f>
        <v>68</v>
      </c>
      <c r="AG18" s="194">
        <f>+AF18/L18</f>
        <v>0.21587301587301588</v>
      </c>
      <c r="AH18" s="189">
        <f t="shared" si="8"/>
        <v>571</v>
      </c>
      <c r="AI18" s="197">
        <f t="shared" si="5"/>
        <v>0.45317460317460317</v>
      </c>
      <c r="AJ18" s="190" t="s">
        <v>215</v>
      </c>
      <c r="AK18" s="192" t="s">
        <v>216</v>
      </c>
      <c r="AL18" s="192" t="s">
        <v>229</v>
      </c>
      <c r="AM18" s="200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</row>
    <row r="19" spans="1:86" s="125" customFormat="1" ht="107.25" customHeight="1" x14ac:dyDescent="0.2">
      <c r="A19" s="218"/>
      <c r="B19" s="219"/>
      <c r="C19" s="177" t="s">
        <v>47</v>
      </c>
      <c r="D19" s="178" t="s">
        <v>48</v>
      </c>
      <c r="E19" s="179" t="s">
        <v>30</v>
      </c>
      <c r="F19" s="180">
        <v>12000</v>
      </c>
      <c r="G19" s="177" t="s">
        <v>31</v>
      </c>
      <c r="H19" s="180">
        <v>1000</v>
      </c>
      <c r="I19" s="181">
        <v>513</v>
      </c>
      <c r="J19" s="182">
        <v>4000</v>
      </c>
      <c r="K19" s="181">
        <v>2924</v>
      </c>
      <c r="L19" s="182">
        <v>4000</v>
      </c>
      <c r="M19" s="183">
        <f t="shared" si="0"/>
        <v>664</v>
      </c>
      <c r="N19" s="182">
        <v>3000</v>
      </c>
      <c r="O19" s="198"/>
      <c r="P19" s="177">
        <v>136</v>
      </c>
      <c r="Q19" s="182">
        <v>235</v>
      </c>
      <c r="R19" s="203">
        <v>293</v>
      </c>
      <c r="S19" s="185"/>
      <c r="T19" s="185"/>
      <c r="U19" s="186"/>
      <c r="V19" s="180">
        <f>+SUM(P19:U19)</f>
        <v>664</v>
      </c>
      <c r="W19" s="194">
        <f t="shared" si="1"/>
        <v>0.16600000000000001</v>
      </c>
      <c r="X19" s="180"/>
      <c r="Y19" s="180"/>
      <c r="Z19" s="180"/>
      <c r="AA19" s="187"/>
      <c r="AB19" s="187"/>
      <c r="AC19" s="187"/>
      <c r="AD19" s="180">
        <f t="shared" si="6"/>
        <v>0</v>
      </c>
      <c r="AE19" s="188">
        <f t="shared" si="2"/>
        <v>0</v>
      </c>
      <c r="AF19" s="180">
        <f>+V19+AD19</f>
        <v>664</v>
      </c>
      <c r="AG19" s="194">
        <f>+AF19/L19</f>
        <v>0.16600000000000001</v>
      </c>
      <c r="AH19" s="189">
        <f>+I19+K19+AF19</f>
        <v>4101</v>
      </c>
      <c r="AI19" s="197">
        <f t="shared" si="5"/>
        <v>0.34175</v>
      </c>
      <c r="AJ19" s="190" t="s">
        <v>215</v>
      </c>
      <c r="AK19" s="192" t="s">
        <v>217</v>
      </c>
      <c r="AL19" s="192" t="s">
        <v>230</v>
      </c>
      <c r="AM19" s="200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</row>
    <row r="20" spans="1:86" ht="14.25" customHeight="1" x14ac:dyDescent="0.2">
      <c r="I20" s="151"/>
      <c r="L20" s="112"/>
      <c r="M20" s="112"/>
      <c r="N20" s="112"/>
      <c r="O20" s="112"/>
      <c r="P20" s="112"/>
      <c r="R20" s="112"/>
      <c r="T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L20" s="112"/>
      <c r="AM20" s="96"/>
    </row>
    <row r="21" spans="1:86" ht="3.75" customHeight="1" x14ac:dyDescent="0.2">
      <c r="L21" s="112"/>
      <c r="M21" s="112"/>
      <c r="N21" s="112"/>
      <c r="O21" s="112"/>
      <c r="P21" s="112"/>
      <c r="R21" s="112"/>
      <c r="T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L21" s="112"/>
      <c r="AM21" s="96"/>
    </row>
    <row r="22" spans="1:86" x14ac:dyDescent="0.2">
      <c r="A22" s="2" t="s">
        <v>49</v>
      </c>
      <c r="B22" s="112"/>
      <c r="C22" s="112"/>
      <c r="D22" s="112"/>
      <c r="E22" s="116"/>
      <c r="L22" s="112"/>
      <c r="M22" s="112"/>
      <c r="N22" s="112"/>
      <c r="O22" s="112"/>
      <c r="P22" s="112"/>
      <c r="R22" s="112"/>
      <c r="T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L22" s="112"/>
      <c r="AM22" s="96"/>
    </row>
    <row r="23" spans="1:86" ht="24" customHeight="1" x14ac:dyDescent="0.2">
      <c r="A23" s="129"/>
      <c r="B23" s="130"/>
      <c r="C23" s="130"/>
      <c r="D23" s="130"/>
      <c r="E23" s="131"/>
      <c r="F23" s="132"/>
      <c r="L23" s="112"/>
      <c r="M23" s="112"/>
      <c r="N23" s="112"/>
      <c r="O23" s="112"/>
      <c r="P23" s="112"/>
      <c r="R23" s="112"/>
      <c r="T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L23" s="112"/>
      <c r="AM23" s="96"/>
    </row>
    <row r="24" spans="1:86" x14ac:dyDescent="0.2">
      <c r="A24" s="115"/>
      <c r="B24" s="112"/>
      <c r="C24" s="112"/>
      <c r="D24" s="112"/>
      <c r="E24" s="116"/>
      <c r="L24" s="112"/>
      <c r="M24" s="112"/>
      <c r="N24" s="112"/>
      <c r="O24" s="112"/>
      <c r="P24" s="112"/>
      <c r="R24" s="112"/>
      <c r="T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L24" s="112"/>
      <c r="AM24" s="96"/>
    </row>
    <row r="25" spans="1:86" ht="3" customHeight="1" x14ac:dyDescent="0.2">
      <c r="A25" s="115"/>
      <c r="B25" s="112"/>
      <c r="C25" s="112"/>
      <c r="D25" s="112"/>
      <c r="E25" s="116"/>
      <c r="L25" s="112"/>
      <c r="M25" s="112"/>
      <c r="N25" s="112"/>
      <c r="O25" s="112"/>
      <c r="P25" s="112"/>
      <c r="R25" s="112"/>
      <c r="T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L25" s="112"/>
      <c r="AM25" s="96"/>
    </row>
    <row r="26" spans="1:86" ht="12.75" thickBot="1" x14ac:dyDescent="0.25">
      <c r="A26" s="2" t="s">
        <v>50</v>
      </c>
      <c r="B26" s="112"/>
      <c r="L26" s="112"/>
      <c r="M26" s="112"/>
      <c r="N26" s="112"/>
      <c r="O26" s="112"/>
      <c r="P26" s="112"/>
      <c r="R26" s="112"/>
      <c r="T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L26" s="112"/>
      <c r="AM26" s="96"/>
    </row>
    <row r="27" spans="1:86" ht="18" customHeight="1" x14ac:dyDescent="0.2">
      <c r="A27" s="133" t="s">
        <v>186</v>
      </c>
      <c r="B27" s="133"/>
      <c r="D27" s="134"/>
      <c r="L27" s="112"/>
      <c r="M27" s="112"/>
      <c r="N27" s="112"/>
      <c r="O27" s="112"/>
      <c r="P27" s="112"/>
      <c r="R27" s="112"/>
      <c r="T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L27" s="112"/>
      <c r="AM27" s="96"/>
    </row>
    <row r="28" spans="1:86" ht="19.5" customHeight="1" x14ac:dyDescent="0.2">
      <c r="A28" s="135" t="s">
        <v>187</v>
      </c>
      <c r="B28" s="135"/>
      <c r="D28" s="136"/>
      <c r="L28" s="112"/>
      <c r="M28" s="112"/>
      <c r="N28" s="112"/>
      <c r="O28" s="112"/>
      <c r="P28" s="112"/>
      <c r="R28" s="112"/>
      <c r="T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L28" s="112"/>
      <c r="AM28" s="96"/>
    </row>
    <row r="29" spans="1:86" ht="12.75" thickBot="1" x14ac:dyDescent="0.25">
      <c r="A29" s="133" t="s">
        <v>188</v>
      </c>
      <c r="B29" s="133"/>
      <c r="D29" s="137"/>
      <c r="L29" s="112"/>
      <c r="M29" s="112"/>
      <c r="N29" s="112"/>
      <c r="O29" s="112"/>
      <c r="P29" s="112"/>
      <c r="R29" s="112"/>
      <c r="T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L29" s="112"/>
      <c r="AM29" s="96"/>
    </row>
    <row r="30" spans="1:86" ht="39.75" customHeight="1" x14ac:dyDescent="0.2">
      <c r="A30" s="135" t="s">
        <v>51</v>
      </c>
      <c r="B30" s="135"/>
      <c r="D30" s="138"/>
      <c r="L30" s="112"/>
      <c r="M30" s="112"/>
      <c r="N30" s="112"/>
      <c r="O30" s="112"/>
      <c r="P30" s="112"/>
      <c r="R30" s="112"/>
      <c r="T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L30" s="112"/>
      <c r="AM30" s="96"/>
    </row>
    <row r="31" spans="1:86" ht="18.75" customHeight="1" x14ac:dyDescent="0.2">
      <c r="A31" s="135" t="s">
        <v>52</v>
      </c>
      <c r="B31" s="135"/>
      <c r="D31" s="3"/>
      <c r="E31" s="116"/>
      <c r="L31" s="112"/>
      <c r="M31" s="112"/>
      <c r="N31" s="112"/>
      <c r="O31" s="112"/>
      <c r="P31" s="112"/>
      <c r="R31" s="112"/>
      <c r="T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L31" s="112"/>
      <c r="AM31" s="96"/>
    </row>
    <row r="32" spans="1:86" x14ac:dyDescent="0.2">
      <c r="A32" s="119"/>
      <c r="B32" s="119"/>
      <c r="L32" s="112"/>
      <c r="M32" s="112"/>
      <c r="N32" s="112"/>
      <c r="O32" s="112"/>
      <c r="P32" s="112"/>
      <c r="R32" s="112"/>
      <c r="T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L32" s="112"/>
      <c r="AM32" s="96"/>
    </row>
    <row r="33" spans="1:39" ht="9" customHeight="1" x14ac:dyDescent="0.2">
      <c r="A33" s="119"/>
      <c r="B33" s="119"/>
      <c r="L33" s="112"/>
      <c r="M33" s="112"/>
      <c r="N33" s="112"/>
      <c r="O33" s="112"/>
      <c r="P33" s="112"/>
      <c r="R33" s="112"/>
      <c r="T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L33" s="112"/>
      <c r="AM33" s="96"/>
    </row>
    <row r="34" spans="1:39" ht="12" hidden="1" customHeight="1" x14ac:dyDescent="0.2">
      <c r="A34" s="119"/>
      <c r="B34" s="119"/>
      <c r="L34" s="112"/>
      <c r="M34" s="112"/>
      <c r="N34" s="112"/>
      <c r="O34" s="112"/>
      <c r="P34" s="112"/>
      <c r="R34" s="112"/>
      <c r="T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L34" s="112"/>
      <c r="AM34" s="96"/>
    </row>
    <row r="35" spans="1:39" ht="24.75" customHeight="1" x14ac:dyDescent="0.2">
      <c r="A35" s="207" t="s">
        <v>53</v>
      </c>
      <c r="B35" s="106" t="s">
        <v>178</v>
      </c>
      <c r="C35" s="209" t="s">
        <v>54</v>
      </c>
      <c r="D35" s="143" t="s">
        <v>203</v>
      </c>
      <c r="E35" s="210" t="s">
        <v>55</v>
      </c>
      <c r="F35" s="211" t="s">
        <v>220</v>
      </c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3"/>
      <c r="R35" s="112"/>
      <c r="T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L35" s="112"/>
      <c r="AM35" s="96"/>
    </row>
    <row r="36" spans="1:39" ht="24" customHeight="1" x14ac:dyDescent="0.2">
      <c r="A36" s="207"/>
      <c r="B36" s="106" t="s">
        <v>179</v>
      </c>
      <c r="C36" s="209"/>
      <c r="D36" s="106" t="s">
        <v>179</v>
      </c>
      <c r="E36" s="210"/>
      <c r="F36" s="211" t="s">
        <v>221</v>
      </c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3"/>
      <c r="R36" s="112"/>
      <c r="T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L36" s="112"/>
      <c r="AM36" s="96"/>
    </row>
    <row r="37" spans="1:39" x14ac:dyDescent="0.2">
      <c r="L37" s="112"/>
      <c r="M37" s="112"/>
      <c r="N37" s="112"/>
      <c r="O37" s="112"/>
      <c r="P37" s="112"/>
      <c r="R37" s="112"/>
      <c r="T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L37" s="112"/>
      <c r="AM37" s="96"/>
    </row>
    <row r="38" spans="1:39" x14ac:dyDescent="0.2">
      <c r="L38" s="112"/>
      <c r="M38" s="112"/>
      <c r="N38" s="112"/>
      <c r="O38" s="112"/>
      <c r="P38" s="112"/>
      <c r="R38" s="112"/>
      <c r="T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L38" s="112"/>
      <c r="AM38" s="96"/>
    </row>
    <row r="39" spans="1:39" x14ac:dyDescent="0.2">
      <c r="L39" s="112"/>
      <c r="M39" s="112"/>
      <c r="N39" s="112"/>
      <c r="O39" s="112"/>
      <c r="P39" s="112"/>
      <c r="R39" s="112"/>
      <c r="T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L39" s="112"/>
      <c r="AM39" s="96"/>
    </row>
    <row r="40" spans="1:39" x14ac:dyDescent="0.2">
      <c r="L40" s="112"/>
      <c r="M40" s="112"/>
      <c r="N40" s="112"/>
      <c r="O40" s="112"/>
      <c r="P40" s="112"/>
      <c r="R40" s="112"/>
      <c r="T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L40" s="112"/>
      <c r="AM40" s="96"/>
    </row>
    <row r="41" spans="1:39" x14ac:dyDescent="0.2">
      <c r="L41" s="112"/>
      <c r="M41" s="112"/>
      <c r="N41" s="112"/>
      <c r="O41" s="112"/>
      <c r="P41" s="112"/>
      <c r="R41" s="112"/>
      <c r="T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L41" s="112"/>
      <c r="AM41" s="96"/>
    </row>
    <row r="42" spans="1:39" x14ac:dyDescent="0.2">
      <c r="L42" s="112"/>
      <c r="M42" s="112"/>
      <c r="N42" s="112"/>
      <c r="O42" s="112"/>
      <c r="P42" s="112"/>
      <c r="R42" s="112"/>
      <c r="T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L42" s="112"/>
      <c r="AM42" s="96"/>
    </row>
    <row r="43" spans="1:39" x14ac:dyDescent="0.2">
      <c r="L43" s="112"/>
      <c r="M43" s="112"/>
      <c r="N43" s="112"/>
      <c r="O43" s="112"/>
      <c r="P43" s="112"/>
      <c r="R43" s="112"/>
      <c r="T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L43" s="112"/>
      <c r="AM43" s="96"/>
    </row>
    <row r="44" spans="1:39" x14ac:dyDescent="0.2">
      <c r="L44" s="112"/>
      <c r="M44" s="112"/>
      <c r="N44" s="112"/>
      <c r="O44" s="112"/>
      <c r="P44" s="112"/>
      <c r="R44" s="112"/>
      <c r="T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L44" s="112"/>
      <c r="AM44" s="96"/>
    </row>
    <row r="45" spans="1:39" x14ac:dyDescent="0.2">
      <c r="L45" s="112"/>
      <c r="M45" s="112"/>
      <c r="N45" s="112"/>
      <c r="O45" s="112"/>
      <c r="P45" s="112"/>
      <c r="R45" s="112"/>
      <c r="T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L45" s="112"/>
      <c r="AM45" s="96"/>
    </row>
    <row r="46" spans="1:39" x14ac:dyDescent="0.2">
      <c r="L46" s="112"/>
      <c r="M46" s="112"/>
      <c r="N46" s="112"/>
      <c r="O46" s="112"/>
      <c r="P46" s="112"/>
      <c r="R46" s="112"/>
      <c r="T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L46" s="112"/>
      <c r="AM46" s="96"/>
    </row>
    <row r="47" spans="1:39" x14ac:dyDescent="0.2">
      <c r="L47" s="112"/>
      <c r="M47" s="112"/>
      <c r="N47" s="112"/>
      <c r="O47" s="112"/>
      <c r="P47" s="112"/>
      <c r="R47" s="112"/>
      <c r="T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L47" s="112"/>
      <c r="AM47" s="96"/>
    </row>
    <row r="48" spans="1:39" x14ac:dyDescent="0.2">
      <c r="L48" s="112"/>
      <c r="M48" s="112"/>
      <c r="N48" s="112"/>
      <c r="O48" s="112"/>
      <c r="P48" s="112"/>
      <c r="R48" s="112"/>
      <c r="T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L48" s="112"/>
      <c r="AM48" s="96"/>
    </row>
    <row r="49" spans="12:39" x14ac:dyDescent="0.2">
      <c r="L49" s="112"/>
      <c r="M49" s="112"/>
      <c r="N49" s="112"/>
      <c r="O49" s="112"/>
      <c r="P49" s="112"/>
      <c r="R49" s="112"/>
      <c r="T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L49" s="112"/>
      <c r="AM49" s="96"/>
    </row>
    <row r="50" spans="12:39" x14ac:dyDescent="0.2">
      <c r="L50" s="112"/>
      <c r="M50" s="112"/>
      <c r="N50" s="112"/>
      <c r="O50" s="112"/>
      <c r="P50" s="112"/>
      <c r="R50" s="112"/>
      <c r="T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L50" s="112"/>
      <c r="AM50" s="96"/>
    </row>
    <row r="51" spans="12:39" x14ac:dyDescent="0.2">
      <c r="L51" s="112"/>
      <c r="M51" s="112"/>
      <c r="N51" s="112"/>
      <c r="O51" s="112"/>
      <c r="P51" s="112"/>
      <c r="R51" s="112"/>
      <c r="T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L51" s="112"/>
      <c r="AM51" s="96"/>
    </row>
    <row r="52" spans="12:39" x14ac:dyDescent="0.2">
      <c r="L52" s="112"/>
      <c r="M52" s="112"/>
      <c r="N52" s="112"/>
      <c r="O52" s="112"/>
      <c r="P52" s="112"/>
      <c r="R52" s="112"/>
      <c r="T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L52" s="112"/>
      <c r="AM52" s="96"/>
    </row>
    <row r="53" spans="12:39" x14ac:dyDescent="0.2">
      <c r="L53" s="112"/>
      <c r="M53" s="112"/>
      <c r="N53" s="112"/>
      <c r="O53" s="112"/>
      <c r="P53" s="112"/>
      <c r="R53" s="112"/>
      <c r="T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L53" s="112"/>
      <c r="AM53" s="96"/>
    </row>
    <row r="54" spans="12:39" x14ac:dyDescent="0.2">
      <c r="L54" s="112"/>
      <c r="M54" s="112"/>
      <c r="N54" s="112"/>
      <c r="O54" s="112"/>
      <c r="P54" s="112"/>
      <c r="R54" s="112"/>
      <c r="T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L54" s="112"/>
      <c r="AM54" s="96"/>
    </row>
    <row r="55" spans="12:39" x14ac:dyDescent="0.2">
      <c r="L55" s="112"/>
      <c r="M55" s="112"/>
      <c r="N55" s="112"/>
      <c r="O55" s="112"/>
      <c r="P55" s="112"/>
      <c r="R55" s="112"/>
      <c r="T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L55" s="112"/>
      <c r="AM55" s="96"/>
    </row>
    <row r="56" spans="12:39" x14ac:dyDescent="0.2">
      <c r="L56" s="112"/>
      <c r="M56" s="112"/>
      <c r="N56" s="112"/>
      <c r="O56" s="112"/>
      <c r="P56" s="112"/>
      <c r="R56" s="112"/>
      <c r="T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L56" s="112"/>
      <c r="AM56" s="96"/>
    </row>
    <row r="57" spans="12:39" x14ac:dyDescent="0.2">
      <c r="L57" s="112"/>
      <c r="M57" s="112"/>
      <c r="N57" s="112"/>
      <c r="O57" s="112"/>
      <c r="P57" s="112"/>
      <c r="R57" s="112"/>
      <c r="T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L57" s="112"/>
      <c r="AM57" s="96"/>
    </row>
    <row r="58" spans="12:39" x14ac:dyDescent="0.2">
      <c r="L58" s="112"/>
      <c r="M58" s="112"/>
      <c r="N58" s="112"/>
      <c r="O58" s="112"/>
      <c r="P58" s="112"/>
      <c r="R58" s="112"/>
      <c r="T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L58" s="112"/>
      <c r="AM58" s="96"/>
    </row>
    <row r="59" spans="12:39" x14ac:dyDescent="0.2">
      <c r="L59" s="112"/>
      <c r="M59" s="112"/>
      <c r="N59" s="112"/>
      <c r="O59" s="112"/>
      <c r="P59" s="112"/>
      <c r="R59" s="112"/>
      <c r="T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L59" s="112"/>
      <c r="AM59" s="96"/>
    </row>
    <row r="60" spans="12:39" x14ac:dyDescent="0.2">
      <c r="L60" s="112"/>
      <c r="M60" s="112"/>
      <c r="N60" s="112"/>
      <c r="O60" s="112"/>
      <c r="P60" s="112"/>
      <c r="R60" s="112"/>
      <c r="T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L60" s="112"/>
      <c r="AM60" s="96"/>
    </row>
    <row r="61" spans="12:39" x14ac:dyDescent="0.2">
      <c r="L61" s="112"/>
      <c r="M61" s="112"/>
      <c r="N61" s="112"/>
      <c r="O61" s="112"/>
      <c r="P61" s="112"/>
      <c r="R61" s="112"/>
      <c r="T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L61" s="112"/>
      <c r="AM61" s="96"/>
    </row>
    <row r="62" spans="12:39" x14ac:dyDescent="0.2">
      <c r="L62" s="112"/>
      <c r="M62" s="112"/>
      <c r="N62" s="112"/>
      <c r="O62" s="112"/>
      <c r="P62" s="112"/>
      <c r="R62" s="112"/>
      <c r="T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L62" s="112"/>
      <c r="AM62" s="96"/>
    </row>
    <row r="63" spans="12:39" x14ac:dyDescent="0.2">
      <c r="L63" s="112"/>
      <c r="M63" s="112"/>
      <c r="N63" s="112"/>
      <c r="O63" s="112"/>
      <c r="P63" s="112"/>
      <c r="R63" s="112"/>
      <c r="T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L63" s="112"/>
      <c r="AM63" s="96"/>
    </row>
    <row r="64" spans="12:39" x14ac:dyDescent="0.2">
      <c r="L64" s="112"/>
      <c r="M64" s="112"/>
      <c r="N64" s="112"/>
      <c r="O64" s="112"/>
      <c r="P64" s="112"/>
      <c r="R64" s="112"/>
      <c r="T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L64" s="112"/>
      <c r="AM64" s="96"/>
    </row>
    <row r="65" spans="12:39" x14ac:dyDescent="0.2">
      <c r="L65" s="112"/>
      <c r="M65" s="112"/>
      <c r="N65" s="112"/>
      <c r="O65" s="112"/>
      <c r="P65" s="112"/>
      <c r="R65" s="112"/>
      <c r="T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L65" s="112"/>
      <c r="AM65" s="96"/>
    </row>
    <row r="66" spans="12:39" x14ac:dyDescent="0.2">
      <c r="L66" s="112"/>
      <c r="M66" s="112"/>
      <c r="N66" s="112"/>
      <c r="O66" s="112"/>
      <c r="P66" s="112"/>
      <c r="R66" s="112"/>
      <c r="T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L66" s="112"/>
      <c r="AM66" s="96"/>
    </row>
    <row r="67" spans="12:39" x14ac:dyDescent="0.2">
      <c r="L67" s="112"/>
      <c r="M67" s="112"/>
      <c r="N67" s="112"/>
      <c r="O67" s="112"/>
      <c r="P67" s="112"/>
      <c r="R67" s="112"/>
      <c r="T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L67" s="112"/>
      <c r="AM67" s="96"/>
    </row>
    <row r="68" spans="12:39" x14ac:dyDescent="0.2">
      <c r="L68" s="112"/>
      <c r="M68" s="112"/>
      <c r="N68" s="112"/>
      <c r="O68" s="112"/>
      <c r="P68" s="112"/>
      <c r="R68" s="112"/>
      <c r="T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L68" s="112"/>
      <c r="AM68" s="96"/>
    </row>
    <row r="69" spans="12:39" x14ac:dyDescent="0.2">
      <c r="L69" s="112"/>
      <c r="M69" s="112"/>
      <c r="N69" s="112"/>
      <c r="O69" s="112"/>
      <c r="P69" s="112"/>
      <c r="R69" s="112"/>
      <c r="T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L69" s="112"/>
      <c r="AM69" s="96"/>
    </row>
    <row r="70" spans="12:39" x14ac:dyDescent="0.2">
      <c r="L70" s="112"/>
      <c r="M70" s="112"/>
      <c r="N70" s="112"/>
      <c r="O70" s="112"/>
      <c r="P70" s="112"/>
      <c r="R70" s="112"/>
      <c r="T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L70" s="112"/>
      <c r="AM70" s="96"/>
    </row>
    <row r="71" spans="12:39" x14ac:dyDescent="0.2">
      <c r="L71" s="112"/>
      <c r="M71" s="112"/>
      <c r="N71" s="112"/>
      <c r="O71" s="112"/>
      <c r="P71" s="112"/>
      <c r="R71" s="112"/>
      <c r="T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L71" s="112"/>
      <c r="AM71" s="96"/>
    </row>
    <row r="72" spans="12:39" x14ac:dyDescent="0.2">
      <c r="L72" s="112"/>
      <c r="M72" s="112"/>
      <c r="N72" s="112"/>
      <c r="O72" s="112"/>
      <c r="P72" s="112"/>
      <c r="R72" s="112"/>
      <c r="T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L72" s="112"/>
      <c r="AM72" s="96"/>
    </row>
    <row r="73" spans="12:39" x14ac:dyDescent="0.2">
      <c r="L73" s="112"/>
      <c r="M73" s="112"/>
      <c r="N73" s="112"/>
      <c r="O73" s="112"/>
      <c r="P73" s="112"/>
      <c r="R73" s="112"/>
      <c r="T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L73" s="112"/>
      <c r="AM73" s="96"/>
    </row>
    <row r="74" spans="12:39" x14ac:dyDescent="0.2">
      <c r="L74" s="112"/>
      <c r="M74" s="112"/>
      <c r="N74" s="112"/>
      <c r="O74" s="112"/>
      <c r="P74" s="112"/>
      <c r="R74" s="112"/>
      <c r="T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L74" s="112"/>
      <c r="AM74" s="96"/>
    </row>
    <row r="75" spans="12:39" x14ac:dyDescent="0.2">
      <c r="L75" s="112"/>
      <c r="M75" s="112"/>
      <c r="N75" s="112"/>
      <c r="O75" s="112"/>
      <c r="P75" s="112"/>
      <c r="R75" s="112"/>
      <c r="T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L75" s="112"/>
      <c r="AM75" s="96"/>
    </row>
    <row r="76" spans="12:39" x14ac:dyDescent="0.2">
      <c r="L76" s="112"/>
      <c r="M76" s="112"/>
      <c r="N76" s="112"/>
      <c r="O76" s="112"/>
      <c r="P76" s="112"/>
      <c r="R76" s="112"/>
      <c r="T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L76" s="112"/>
      <c r="AM76" s="96"/>
    </row>
    <row r="77" spans="12:39" x14ac:dyDescent="0.2">
      <c r="L77" s="112"/>
      <c r="M77" s="112"/>
      <c r="N77" s="112"/>
      <c r="O77" s="112"/>
      <c r="P77" s="112"/>
      <c r="R77" s="112"/>
      <c r="T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L77" s="112"/>
      <c r="AM77" s="96"/>
    </row>
    <row r="78" spans="12:39" x14ac:dyDescent="0.2">
      <c r="L78" s="112"/>
      <c r="M78" s="112"/>
      <c r="N78" s="112"/>
      <c r="O78" s="112"/>
      <c r="P78" s="112"/>
      <c r="R78" s="112"/>
      <c r="T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L78" s="112"/>
      <c r="AM78" s="96"/>
    </row>
    <row r="79" spans="12:39" x14ac:dyDescent="0.2">
      <c r="L79" s="112"/>
      <c r="M79" s="112"/>
      <c r="N79" s="112"/>
      <c r="O79" s="112"/>
      <c r="P79" s="112"/>
      <c r="R79" s="112"/>
      <c r="T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L79" s="112"/>
      <c r="AM79" s="96"/>
    </row>
    <row r="80" spans="12:39" x14ac:dyDescent="0.2">
      <c r="L80" s="112"/>
      <c r="M80" s="112"/>
      <c r="N80" s="112"/>
      <c r="O80" s="112"/>
      <c r="P80" s="112"/>
      <c r="R80" s="112"/>
      <c r="T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L80" s="112"/>
      <c r="AM80" s="96"/>
    </row>
    <row r="81" spans="12:39" x14ac:dyDescent="0.2">
      <c r="L81" s="112"/>
      <c r="M81" s="112"/>
      <c r="N81" s="112"/>
      <c r="O81" s="112"/>
      <c r="P81" s="112"/>
      <c r="R81" s="112"/>
      <c r="T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L81" s="112"/>
      <c r="AM81" s="96"/>
    </row>
    <row r="82" spans="12:39" x14ac:dyDescent="0.2">
      <c r="L82" s="112"/>
      <c r="M82" s="112"/>
      <c r="N82" s="112"/>
      <c r="O82" s="112"/>
      <c r="P82" s="112"/>
      <c r="R82" s="112"/>
      <c r="T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L82" s="112"/>
      <c r="AM82" s="96"/>
    </row>
    <row r="83" spans="12:39" x14ac:dyDescent="0.2">
      <c r="L83" s="112"/>
      <c r="M83" s="112"/>
      <c r="N83" s="112"/>
      <c r="O83" s="112"/>
      <c r="P83" s="112"/>
      <c r="R83" s="112"/>
      <c r="T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L83" s="112"/>
      <c r="AM83" s="96"/>
    </row>
    <row r="84" spans="12:39" x14ac:dyDescent="0.2">
      <c r="L84" s="112"/>
      <c r="M84" s="112"/>
      <c r="N84" s="112"/>
      <c r="O84" s="112"/>
      <c r="P84" s="112"/>
      <c r="R84" s="112"/>
      <c r="T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L84" s="112"/>
      <c r="AM84" s="96"/>
    </row>
    <row r="85" spans="12:39" x14ac:dyDescent="0.2">
      <c r="L85" s="112"/>
      <c r="M85" s="112"/>
      <c r="N85" s="112"/>
      <c r="O85" s="112"/>
      <c r="P85" s="112"/>
      <c r="R85" s="112"/>
      <c r="T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L85" s="112"/>
      <c r="AM85" s="96"/>
    </row>
    <row r="86" spans="12:39" x14ac:dyDescent="0.2">
      <c r="L86" s="112"/>
      <c r="M86" s="112"/>
      <c r="N86" s="112"/>
      <c r="O86" s="112"/>
      <c r="P86" s="112"/>
      <c r="R86" s="112"/>
      <c r="T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L86" s="112"/>
      <c r="AM86" s="96"/>
    </row>
    <row r="87" spans="12:39" x14ac:dyDescent="0.2">
      <c r="L87" s="112"/>
      <c r="M87" s="112"/>
      <c r="N87" s="112"/>
      <c r="O87" s="112"/>
      <c r="P87" s="112"/>
      <c r="R87" s="112"/>
      <c r="T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L87" s="112"/>
      <c r="AM87" s="96"/>
    </row>
    <row r="88" spans="12:39" x14ac:dyDescent="0.2">
      <c r="L88" s="112"/>
      <c r="M88" s="112"/>
      <c r="N88" s="112"/>
      <c r="O88" s="112"/>
      <c r="P88" s="112"/>
      <c r="R88" s="112"/>
      <c r="T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L88" s="112"/>
      <c r="AM88" s="96"/>
    </row>
    <row r="89" spans="12:39" x14ac:dyDescent="0.2">
      <c r="L89" s="112"/>
      <c r="M89" s="112"/>
      <c r="N89" s="112"/>
      <c r="O89" s="112"/>
      <c r="P89" s="112"/>
      <c r="R89" s="112"/>
      <c r="T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L89" s="112"/>
      <c r="AM89" s="96"/>
    </row>
    <row r="90" spans="12:39" x14ac:dyDescent="0.2">
      <c r="L90" s="112"/>
      <c r="M90" s="112"/>
      <c r="N90" s="112"/>
      <c r="O90" s="112"/>
      <c r="P90" s="112"/>
      <c r="R90" s="112"/>
      <c r="T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L90" s="112"/>
      <c r="AM90" s="96"/>
    </row>
    <row r="91" spans="12:39" x14ac:dyDescent="0.2">
      <c r="L91" s="112"/>
      <c r="M91" s="112"/>
      <c r="N91" s="112"/>
      <c r="O91" s="112"/>
      <c r="P91" s="112"/>
      <c r="R91" s="112"/>
      <c r="T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L91" s="112"/>
      <c r="AM91" s="96"/>
    </row>
    <row r="92" spans="12:39" x14ac:dyDescent="0.2">
      <c r="L92" s="112"/>
      <c r="M92" s="112"/>
      <c r="N92" s="112"/>
      <c r="O92" s="112"/>
      <c r="P92" s="112"/>
      <c r="R92" s="112"/>
      <c r="T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L92" s="112"/>
      <c r="AM92" s="96"/>
    </row>
    <row r="93" spans="12:39" x14ac:dyDescent="0.2">
      <c r="L93" s="112"/>
      <c r="M93" s="112"/>
      <c r="N93" s="112"/>
      <c r="O93" s="112"/>
      <c r="P93" s="112"/>
      <c r="R93" s="112"/>
      <c r="T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L93" s="112"/>
      <c r="AM93" s="96"/>
    </row>
    <row r="94" spans="12:39" x14ac:dyDescent="0.2">
      <c r="L94" s="112"/>
      <c r="M94" s="112"/>
      <c r="N94" s="112"/>
      <c r="O94" s="112"/>
      <c r="P94" s="112"/>
      <c r="R94" s="112"/>
      <c r="T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L94" s="112"/>
      <c r="AM94" s="96"/>
    </row>
    <row r="95" spans="12:39" x14ac:dyDescent="0.2">
      <c r="L95" s="112"/>
      <c r="M95" s="112"/>
      <c r="N95" s="112"/>
      <c r="O95" s="112"/>
      <c r="P95" s="112"/>
      <c r="R95" s="112"/>
      <c r="T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L95" s="112"/>
      <c r="AM95" s="96"/>
    </row>
    <row r="96" spans="12:39" x14ac:dyDescent="0.2">
      <c r="L96" s="112"/>
      <c r="M96" s="112"/>
      <c r="N96" s="112"/>
      <c r="O96" s="112"/>
      <c r="P96" s="112"/>
      <c r="R96" s="112"/>
      <c r="T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L96" s="112"/>
      <c r="AM96" s="96"/>
    </row>
    <row r="97" spans="12:39" x14ac:dyDescent="0.2">
      <c r="L97" s="112"/>
      <c r="M97" s="112"/>
      <c r="N97" s="112"/>
      <c r="O97" s="112"/>
      <c r="P97" s="112"/>
      <c r="R97" s="112"/>
      <c r="T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L97" s="112"/>
      <c r="AM97" s="96"/>
    </row>
    <row r="98" spans="12:39" x14ac:dyDescent="0.2">
      <c r="L98" s="112"/>
      <c r="M98" s="112"/>
      <c r="N98" s="112"/>
      <c r="O98" s="112"/>
      <c r="P98" s="112"/>
      <c r="R98" s="112"/>
      <c r="T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L98" s="112"/>
      <c r="AM98" s="96"/>
    </row>
    <row r="99" spans="12:39" x14ac:dyDescent="0.2">
      <c r="L99" s="112"/>
      <c r="M99" s="112"/>
      <c r="N99" s="112"/>
      <c r="O99" s="112"/>
      <c r="P99" s="112"/>
      <c r="R99" s="112"/>
      <c r="T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L99" s="112"/>
      <c r="AM99" s="96"/>
    </row>
    <row r="100" spans="12:39" x14ac:dyDescent="0.2">
      <c r="L100" s="112"/>
      <c r="M100" s="112"/>
      <c r="N100" s="112"/>
      <c r="O100" s="112"/>
      <c r="P100" s="112"/>
      <c r="R100" s="112"/>
      <c r="T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L100" s="112"/>
      <c r="AM100" s="96"/>
    </row>
    <row r="101" spans="12:39" x14ac:dyDescent="0.2">
      <c r="L101" s="112"/>
      <c r="M101" s="112"/>
      <c r="N101" s="112"/>
      <c r="O101" s="112"/>
      <c r="P101" s="112"/>
      <c r="R101" s="112"/>
      <c r="T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L101" s="112"/>
      <c r="AM101" s="96"/>
    </row>
    <row r="102" spans="12:39" x14ac:dyDescent="0.2">
      <c r="L102" s="112"/>
      <c r="M102" s="112"/>
      <c r="N102" s="112"/>
      <c r="O102" s="112"/>
      <c r="P102" s="112"/>
      <c r="R102" s="112"/>
      <c r="T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L102" s="112"/>
      <c r="AM102" s="96"/>
    </row>
    <row r="103" spans="12:39" x14ac:dyDescent="0.2">
      <c r="L103" s="112"/>
      <c r="M103" s="112"/>
      <c r="N103" s="112"/>
      <c r="O103" s="112"/>
      <c r="P103" s="112"/>
      <c r="R103" s="112"/>
      <c r="T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L103" s="112"/>
      <c r="AM103" s="96"/>
    </row>
    <row r="104" spans="12:39" x14ac:dyDescent="0.2">
      <c r="L104" s="112"/>
      <c r="M104" s="112"/>
      <c r="N104" s="112"/>
      <c r="O104" s="112"/>
      <c r="P104" s="112"/>
      <c r="R104" s="112"/>
      <c r="T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L104" s="112"/>
      <c r="AM104" s="96"/>
    </row>
    <row r="105" spans="12:39" x14ac:dyDescent="0.2">
      <c r="L105" s="112"/>
      <c r="M105" s="112"/>
      <c r="N105" s="112"/>
      <c r="O105" s="112"/>
      <c r="P105" s="112"/>
      <c r="R105" s="112"/>
      <c r="T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L105" s="112"/>
      <c r="AM105" s="96"/>
    </row>
    <row r="106" spans="12:39" x14ac:dyDescent="0.2">
      <c r="L106" s="112"/>
      <c r="M106" s="112"/>
      <c r="N106" s="112"/>
      <c r="O106" s="112"/>
      <c r="P106" s="112"/>
      <c r="R106" s="112"/>
      <c r="T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L106" s="112"/>
      <c r="AM106" s="96"/>
    </row>
    <row r="107" spans="12:39" x14ac:dyDescent="0.2">
      <c r="L107" s="112"/>
      <c r="M107" s="112"/>
      <c r="N107" s="112"/>
      <c r="O107" s="112"/>
      <c r="P107" s="112"/>
      <c r="R107" s="112"/>
      <c r="T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L107" s="112"/>
      <c r="AM107" s="96"/>
    </row>
    <row r="108" spans="12:39" x14ac:dyDescent="0.2">
      <c r="L108" s="112"/>
      <c r="M108" s="112"/>
      <c r="N108" s="112"/>
      <c r="O108" s="112"/>
      <c r="P108" s="112"/>
      <c r="R108" s="112"/>
      <c r="T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L108" s="112"/>
      <c r="AM108" s="96"/>
    </row>
    <row r="109" spans="12:39" x14ac:dyDescent="0.2">
      <c r="L109" s="112"/>
      <c r="M109" s="112"/>
      <c r="N109" s="112"/>
      <c r="O109" s="112"/>
      <c r="P109" s="112"/>
      <c r="R109" s="112"/>
      <c r="T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L109" s="112"/>
      <c r="AM109" s="96"/>
    </row>
    <row r="110" spans="12:39" x14ac:dyDescent="0.2">
      <c r="L110" s="112"/>
      <c r="M110" s="112"/>
      <c r="N110" s="112"/>
      <c r="O110" s="112"/>
      <c r="P110" s="112"/>
      <c r="R110" s="112"/>
      <c r="T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L110" s="112"/>
      <c r="AM110" s="96"/>
    </row>
    <row r="111" spans="12:39" x14ac:dyDescent="0.2">
      <c r="L111" s="112"/>
      <c r="M111" s="112"/>
      <c r="N111" s="112"/>
      <c r="O111" s="112"/>
      <c r="P111" s="112"/>
      <c r="R111" s="112"/>
      <c r="T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L111" s="112"/>
      <c r="AM111" s="96"/>
    </row>
    <row r="112" spans="12:39" x14ac:dyDescent="0.2">
      <c r="L112" s="112"/>
      <c r="M112" s="112"/>
      <c r="N112" s="112"/>
      <c r="O112" s="112"/>
      <c r="P112" s="112"/>
      <c r="R112" s="112"/>
      <c r="T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L112" s="112"/>
      <c r="AM112" s="96"/>
    </row>
    <row r="113" spans="12:39" x14ac:dyDescent="0.2">
      <c r="L113" s="112"/>
      <c r="M113" s="112"/>
      <c r="N113" s="112"/>
      <c r="O113" s="112"/>
      <c r="P113" s="112"/>
      <c r="R113" s="112"/>
      <c r="T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L113" s="112"/>
      <c r="AM113" s="96"/>
    </row>
    <row r="114" spans="12:39" x14ac:dyDescent="0.2">
      <c r="L114" s="112"/>
      <c r="M114" s="112"/>
      <c r="N114" s="112"/>
      <c r="O114" s="112"/>
      <c r="P114" s="112"/>
      <c r="R114" s="112"/>
      <c r="T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L114" s="112"/>
      <c r="AM114" s="96"/>
    </row>
    <row r="115" spans="12:39" x14ac:dyDescent="0.2">
      <c r="L115" s="112"/>
      <c r="M115" s="112"/>
      <c r="N115" s="112"/>
      <c r="O115" s="112"/>
      <c r="P115" s="112"/>
      <c r="R115" s="112"/>
      <c r="T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L115" s="112"/>
      <c r="AM115" s="96"/>
    </row>
    <row r="116" spans="12:39" x14ac:dyDescent="0.2">
      <c r="L116" s="112"/>
      <c r="M116" s="112"/>
      <c r="N116" s="112"/>
      <c r="O116" s="112"/>
      <c r="P116" s="112"/>
      <c r="R116" s="112"/>
      <c r="T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L116" s="112"/>
      <c r="AM116" s="96"/>
    </row>
    <row r="117" spans="12:39" x14ac:dyDescent="0.2">
      <c r="L117" s="112"/>
      <c r="M117" s="112"/>
      <c r="N117" s="112"/>
      <c r="O117" s="112"/>
      <c r="P117" s="112"/>
      <c r="R117" s="112"/>
      <c r="T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L117" s="112"/>
      <c r="AM117" s="96"/>
    </row>
    <row r="118" spans="12:39" x14ac:dyDescent="0.2">
      <c r="L118" s="112"/>
      <c r="M118" s="112"/>
      <c r="N118" s="112"/>
      <c r="O118" s="112"/>
      <c r="P118" s="112"/>
      <c r="R118" s="112"/>
      <c r="T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L118" s="112"/>
      <c r="AM118" s="96"/>
    </row>
    <row r="119" spans="12:39" x14ac:dyDescent="0.2">
      <c r="L119" s="112"/>
      <c r="M119" s="112"/>
      <c r="N119" s="112"/>
      <c r="O119" s="112"/>
      <c r="P119" s="112"/>
      <c r="R119" s="112"/>
      <c r="T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L119" s="112"/>
      <c r="AM119" s="96"/>
    </row>
    <row r="120" spans="12:39" x14ac:dyDescent="0.2">
      <c r="L120" s="112"/>
      <c r="M120" s="112"/>
      <c r="N120" s="112"/>
      <c r="O120" s="112"/>
      <c r="P120" s="112"/>
      <c r="R120" s="112"/>
      <c r="T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L120" s="112"/>
      <c r="AM120" s="96"/>
    </row>
    <row r="121" spans="12:39" x14ac:dyDescent="0.2">
      <c r="L121" s="112"/>
      <c r="M121" s="112"/>
      <c r="N121" s="112"/>
      <c r="O121" s="112"/>
      <c r="P121" s="112"/>
      <c r="R121" s="112"/>
      <c r="T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L121" s="112"/>
      <c r="AM121" s="96"/>
    </row>
    <row r="122" spans="12:39" x14ac:dyDescent="0.2">
      <c r="L122" s="112"/>
      <c r="M122" s="112"/>
      <c r="N122" s="112"/>
      <c r="O122" s="112"/>
      <c r="P122" s="112"/>
      <c r="R122" s="112"/>
      <c r="T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L122" s="112"/>
      <c r="AM122" s="96"/>
    </row>
    <row r="123" spans="12:39" x14ac:dyDescent="0.2">
      <c r="L123" s="112"/>
      <c r="M123" s="112"/>
      <c r="N123" s="112"/>
      <c r="O123" s="112"/>
      <c r="P123" s="112"/>
      <c r="R123" s="112"/>
      <c r="T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L123" s="112"/>
      <c r="AM123" s="96"/>
    </row>
    <row r="124" spans="12:39" x14ac:dyDescent="0.2">
      <c r="L124" s="112"/>
      <c r="M124" s="112"/>
      <c r="N124" s="112"/>
      <c r="O124" s="112"/>
      <c r="P124" s="112"/>
      <c r="R124" s="112"/>
      <c r="T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L124" s="112"/>
      <c r="AM124" s="96"/>
    </row>
    <row r="125" spans="12:39" x14ac:dyDescent="0.2">
      <c r="L125" s="112"/>
      <c r="M125" s="112"/>
      <c r="N125" s="112"/>
      <c r="O125" s="112"/>
      <c r="P125" s="112"/>
      <c r="R125" s="112"/>
      <c r="T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L125" s="112"/>
      <c r="AM125" s="96"/>
    </row>
    <row r="126" spans="12:39" x14ac:dyDescent="0.2">
      <c r="L126" s="112"/>
      <c r="M126" s="112"/>
      <c r="N126" s="112"/>
      <c r="O126" s="112"/>
      <c r="P126" s="112"/>
      <c r="R126" s="112"/>
      <c r="T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L126" s="112"/>
      <c r="AM126" s="96"/>
    </row>
    <row r="127" spans="12:39" x14ac:dyDescent="0.2">
      <c r="L127" s="112"/>
      <c r="M127" s="112"/>
      <c r="N127" s="112"/>
      <c r="O127" s="112"/>
      <c r="P127" s="112"/>
      <c r="R127" s="112"/>
      <c r="T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L127" s="112"/>
      <c r="AM127" s="96"/>
    </row>
    <row r="128" spans="12:39" x14ac:dyDescent="0.2">
      <c r="L128" s="112"/>
      <c r="M128" s="112"/>
      <c r="N128" s="112"/>
      <c r="O128" s="112"/>
      <c r="P128" s="112"/>
      <c r="R128" s="112"/>
      <c r="T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L128" s="112"/>
      <c r="AM128" s="96"/>
    </row>
    <row r="129" spans="12:39" x14ac:dyDescent="0.2">
      <c r="L129" s="112"/>
      <c r="M129" s="112"/>
      <c r="N129" s="112"/>
      <c r="O129" s="112"/>
      <c r="P129" s="112"/>
      <c r="R129" s="112"/>
      <c r="T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L129" s="112"/>
      <c r="AM129" s="96"/>
    </row>
    <row r="130" spans="12:39" x14ac:dyDescent="0.2">
      <c r="L130" s="112"/>
      <c r="M130" s="112"/>
      <c r="N130" s="112"/>
      <c r="O130" s="112"/>
      <c r="P130" s="112"/>
      <c r="R130" s="112"/>
      <c r="T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L130" s="112"/>
      <c r="AM130" s="96"/>
    </row>
    <row r="131" spans="12:39" x14ac:dyDescent="0.2">
      <c r="L131" s="112"/>
      <c r="M131" s="112"/>
      <c r="N131" s="112"/>
      <c r="O131" s="112"/>
      <c r="P131" s="112"/>
      <c r="R131" s="112"/>
      <c r="T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L131" s="112"/>
      <c r="AM131" s="96"/>
    </row>
    <row r="132" spans="12:39" x14ac:dyDescent="0.2">
      <c r="L132" s="112"/>
      <c r="M132" s="112"/>
      <c r="N132" s="112"/>
      <c r="O132" s="112"/>
      <c r="P132" s="112"/>
      <c r="R132" s="112"/>
      <c r="T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L132" s="112"/>
      <c r="AM132" s="96"/>
    </row>
    <row r="133" spans="12:39" x14ac:dyDescent="0.2">
      <c r="L133" s="112"/>
      <c r="M133" s="112"/>
      <c r="N133" s="112"/>
      <c r="O133" s="112"/>
      <c r="P133" s="112"/>
      <c r="R133" s="112"/>
      <c r="T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L133" s="112"/>
      <c r="AM133" s="96"/>
    </row>
    <row r="134" spans="12:39" x14ac:dyDescent="0.2">
      <c r="L134" s="112"/>
      <c r="M134" s="112"/>
      <c r="N134" s="112"/>
      <c r="O134" s="112"/>
      <c r="P134" s="112"/>
      <c r="R134" s="112"/>
      <c r="T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L134" s="112"/>
      <c r="AM134" s="96"/>
    </row>
    <row r="135" spans="12:39" x14ac:dyDescent="0.2">
      <c r="L135" s="112"/>
      <c r="M135" s="112"/>
      <c r="N135" s="112"/>
      <c r="O135" s="112"/>
      <c r="P135" s="112"/>
      <c r="R135" s="112"/>
      <c r="T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L135" s="112"/>
      <c r="AM135" s="96"/>
    </row>
    <row r="136" spans="12:39" x14ac:dyDescent="0.2">
      <c r="L136" s="112"/>
      <c r="M136" s="112"/>
      <c r="N136" s="112"/>
      <c r="O136" s="112"/>
      <c r="P136" s="112"/>
      <c r="R136" s="112"/>
      <c r="T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L136" s="112"/>
      <c r="AM136" s="96"/>
    </row>
    <row r="137" spans="12:39" x14ac:dyDescent="0.2">
      <c r="L137" s="112"/>
      <c r="M137" s="112"/>
      <c r="N137" s="112"/>
      <c r="O137" s="112"/>
      <c r="P137" s="112"/>
      <c r="R137" s="112"/>
      <c r="T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L137" s="112"/>
      <c r="AM137" s="96"/>
    </row>
    <row r="138" spans="12:39" x14ac:dyDescent="0.2">
      <c r="L138" s="112"/>
      <c r="M138" s="112"/>
      <c r="N138" s="112"/>
      <c r="O138" s="112"/>
      <c r="P138" s="112"/>
      <c r="R138" s="112"/>
      <c r="T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L138" s="112"/>
      <c r="AM138" s="96"/>
    </row>
    <row r="139" spans="12:39" x14ac:dyDescent="0.2">
      <c r="L139" s="112"/>
      <c r="M139" s="112"/>
      <c r="N139" s="112"/>
      <c r="O139" s="112"/>
      <c r="P139" s="112"/>
      <c r="R139" s="112"/>
      <c r="T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L139" s="112"/>
      <c r="AM139" s="96"/>
    </row>
    <row r="140" spans="12:39" x14ac:dyDescent="0.2">
      <c r="L140" s="112"/>
      <c r="M140" s="112"/>
      <c r="N140" s="112"/>
      <c r="O140" s="112"/>
      <c r="P140" s="112"/>
      <c r="R140" s="112"/>
      <c r="T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L140" s="112"/>
      <c r="AM140" s="96"/>
    </row>
    <row r="141" spans="12:39" x14ac:dyDescent="0.2">
      <c r="L141" s="112"/>
      <c r="M141" s="112"/>
      <c r="N141" s="112"/>
      <c r="O141" s="112"/>
      <c r="P141" s="112"/>
      <c r="R141" s="112"/>
      <c r="T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L141" s="112"/>
      <c r="AM141" s="96"/>
    </row>
    <row r="142" spans="12:39" x14ac:dyDescent="0.2">
      <c r="L142" s="112"/>
      <c r="M142" s="112"/>
      <c r="N142" s="112"/>
      <c r="O142" s="112"/>
      <c r="P142" s="112"/>
      <c r="R142" s="112"/>
      <c r="T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L142" s="112"/>
      <c r="AM142" s="96"/>
    </row>
    <row r="143" spans="12:39" x14ac:dyDescent="0.2">
      <c r="L143" s="112"/>
      <c r="M143" s="112"/>
      <c r="N143" s="112"/>
      <c r="O143" s="112"/>
      <c r="P143" s="112"/>
      <c r="R143" s="112"/>
      <c r="T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L143" s="112"/>
      <c r="AM143" s="96"/>
    </row>
    <row r="144" spans="12:39" x14ac:dyDescent="0.2">
      <c r="L144" s="112"/>
      <c r="M144" s="112"/>
      <c r="N144" s="112"/>
      <c r="O144" s="112"/>
      <c r="P144" s="112"/>
      <c r="R144" s="112"/>
      <c r="T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L144" s="112"/>
      <c r="AM144" s="96"/>
    </row>
    <row r="145" spans="12:39" x14ac:dyDescent="0.2">
      <c r="L145" s="112"/>
      <c r="M145" s="112"/>
      <c r="N145" s="112"/>
      <c r="O145" s="112"/>
      <c r="P145" s="112"/>
      <c r="R145" s="112"/>
      <c r="T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L145" s="112"/>
      <c r="AM145" s="96"/>
    </row>
    <row r="146" spans="12:39" x14ac:dyDescent="0.2">
      <c r="L146" s="112"/>
      <c r="M146" s="112"/>
      <c r="N146" s="112"/>
      <c r="O146" s="112"/>
      <c r="P146" s="112"/>
      <c r="R146" s="112"/>
      <c r="T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L146" s="112"/>
      <c r="AM146" s="96"/>
    </row>
    <row r="147" spans="12:39" x14ac:dyDescent="0.2">
      <c r="L147" s="112"/>
      <c r="M147" s="112"/>
      <c r="N147" s="112"/>
      <c r="O147" s="112"/>
      <c r="P147" s="112"/>
      <c r="R147" s="112"/>
      <c r="T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L147" s="112"/>
      <c r="AM147" s="96"/>
    </row>
    <row r="148" spans="12:39" x14ac:dyDescent="0.2">
      <c r="L148" s="112"/>
      <c r="M148" s="112"/>
      <c r="N148" s="112"/>
      <c r="O148" s="112"/>
      <c r="P148" s="112"/>
      <c r="R148" s="112"/>
      <c r="T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L148" s="112"/>
      <c r="AM148" s="96"/>
    </row>
    <row r="149" spans="12:39" x14ac:dyDescent="0.2">
      <c r="L149" s="112"/>
      <c r="M149" s="112"/>
      <c r="N149" s="112"/>
      <c r="O149" s="112"/>
      <c r="P149" s="112"/>
      <c r="R149" s="112"/>
      <c r="T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L149" s="112"/>
      <c r="AM149" s="96"/>
    </row>
    <row r="150" spans="12:39" x14ac:dyDescent="0.2">
      <c r="L150" s="112"/>
      <c r="M150" s="112"/>
      <c r="N150" s="112"/>
      <c r="O150" s="112"/>
      <c r="P150" s="112"/>
      <c r="R150" s="112"/>
      <c r="T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L150" s="112"/>
      <c r="AM150" s="96"/>
    </row>
    <row r="151" spans="12:39" x14ac:dyDescent="0.2">
      <c r="L151" s="112"/>
      <c r="M151" s="112"/>
      <c r="N151" s="112"/>
      <c r="O151" s="112"/>
      <c r="P151" s="112"/>
      <c r="R151" s="112"/>
      <c r="T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L151" s="112"/>
      <c r="AM151" s="96"/>
    </row>
    <row r="152" spans="12:39" x14ac:dyDescent="0.2">
      <c r="L152" s="112"/>
      <c r="M152" s="112"/>
      <c r="N152" s="112"/>
      <c r="O152" s="112"/>
      <c r="P152" s="112"/>
      <c r="R152" s="112"/>
      <c r="T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L152" s="112"/>
      <c r="AM152" s="96"/>
    </row>
    <row r="153" spans="12:39" x14ac:dyDescent="0.2">
      <c r="L153" s="112"/>
      <c r="M153" s="112"/>
      <c r="N153" s="112"/>
      <c r="O153" s="112"/>
      <c r="P153" s="112"/>
      <c r="R153" s="112"/>
      <c r="T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L153" s="112"/>
      <c r="AM153" s="96"/>
    </row>
    <row r="154" spans="12:39" x14ac:dyDescent="0.2">
      <c r="L154" s="112"/>
      <c r="M154" s="112"/>
      <c r="N154" s="112"/>
      <c r="O154" s="112"/>
      <c r="P154" s="112"/>
      <c r="R154" s="112"/>
      <c r="T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L154" s="112"/>
      <c r="AM154" s="96"/>
    </row>
    <row r="155" spans="12:39" x14ac:dyDescent="0.2">
      <c r="L155" s="112"/>
      <c r="M155" s="112"/>
      <c r="N155" s="112"/>
      <c r="O155" s="112"/>
      <c r="P155" s="112"/>
      <c r="R155" s="112"/>
      <c r="T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L155" s="112"/>
      <c r="AM155" s="96"/>
    </row>
    <row r="156" spans="12:39" x14ac:dyDescent="0.2">
      <c r="L156" s="112"/>
      <c r="M156" s="112"/>
      <c r="N156" s="112"/>
      <c r="O156" s="112"/>
      <c r="P156" s="112"/>
      <c r="R156" s="112"/>
      <c r="T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L156" s="112"/>
      <c r="AM156" s="96"/>
    </row>
    <row r="157" spans="12:39" x14ac:dyDescent="0.2">
      <c r="L157" s="112"/>
      <c r="M157" s="112"/>
      <c r="N157" s="112"/>
      <c r="O157" s="112"/>
      <c r="P157" s="112"/>
      <c r="R157" s="112"/>
      <c r="T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L157" s="112"/>
      <c r="AM157" s="96"/>
    </row>
    <row r="158" spans="12:39" x14ac:dyDescent="0.2">
      <c r="L158" s="112"/>
      <c r="M158" s="112"/>
      <c r="N158" s="112"/>
      <c r="O158" s="112"/>
      <c r="P158" s="112"/>
      <c r="R158" s="112"/>
      <c r="T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L158" s="112"/>
      <c r="AM158" s="96"/>
    </row>
    <row r="159" spans="12:39" x14ac:dyDescent="0.2">
      <c r="L159" s="112"/>
      <c r="M159" s="112"/>
      <c r="N159" s="112"/>
      <c r="O159" s="112"/>
      <c r="P159" s="112"/>
      <c r="R159" s="112"/>
      <c r="T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L159" s="112"/>
      <c r="AM159" s="96"/>
    </row>
    <row r="160" spans="12:39" x14ac:dyDescent="0.2">
      <c r="L160" s="112"/>
      <c r="M160" s="112"/>
      <c r="N160" s="112"/>
      <c r="O160" s="112"/>
      <c r="P160" s="112"/>
      <c r="R160" s="112"/>
      <c r="T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L160" s="112"/>
      <c r="AM160" s="96"/>
    </row>
    <row r="161" spans="12:39" x14ac:dyDescent="0.2">
      <c r="L161" s="112"/>
      <c r="M161" s="112"/>
      <c r="N161" s="112"/>
      <c r="O161" s="112"/>
      <c r="P161" s="112"/>
      <c r="R161" s="112"/>
      <c r="T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L161" s="112"/>
      <c r="AM161" s="96"/>
    </row>
    <row r="162" spans="12:39" x14ac:dyDescent="0.2">
      <c r="L162" s="112"/>
      <c r="M162" s="112"/>
      <c r="N162" s="112"/>
      <c r="O162" s="112"/>
      <c r="P162" s="112"/>
      <c r="R162" s="112"/>
      <c r="T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L162" s="112"/>
      <c r="AM162" s="96"/>
    </row>
    <row r="163" spans="12:39" x14ac:dyDescent="0.2">
      <c r="L163" s="112"/>
      <c r="M163" s="112"/>
      <c r="N163" s="112"/>
      <c r="O163" s="112"/>
      <c r="P163" s="112"/>
      <c r="R163" s="112"/>
      <c r="T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L163" s="112"/>
      <c r="AM163" s="96"/>
    </row>
    <row r="164" spans="12:39" x14ac:dyDescent="0.2">
      <c r="L164" s="112"/>
      <c r="M164" s="112"/>
      <c r="N164" s="112"/>
      <c r="O164" s="112"/>
      <c r="P164" s="112"/>
      <c r="R164" s="112"/>
      <c r="T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L164" s="112"/>
      <c r="AM164" s="96"/>
    </row>
    <row r="165" spans="12:39" x14ac:dyDescent="0.2">
      <c r="L165" s="112"/>
      <c r="M165" s="112"/>
      <c r="N165" s="112"/>
      <c r="O165" s="112"/>
      <c r="P165" s="112"/>
      <c r="R165" s="112"/>
      <c r="T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L165" s="112"/>
      <c r="AM165" s="96"/>
    </row>
    <row r="166" spans="12:39" x14ac:dyDescent="0.2">
      <c r="L166" s="112"/>
      <c r="M166" s="112"/>
      <c r="N166" s="112"/>
      <c r="O166" s="112"/>
      <c r="P166" s="112"/>
      <c r="R166" s="112"/>
      <c r="T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L166" s="112"/>
      <c r="AM166" s="96"/>
    </row>
    <row r="167" spans="12:39" x14ac:dyDescent="0.2">
      <c r="L167" s="112"/>
      <c r="M167" s="112"/>
      <c r="N167" s="112"/>
      <c r="O167" s="112"/>
      <c r="P167" s="112"/>
      <c r="R167" s="112"/>
      <c r="T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L167" s="112"/>
      <c r="AM167" s="96"/>
    </row>
    <row r="168" spans="12:39" x14ac:dyDescent="0.2">
      <c r="L168" s="112"/>
      <c r="M168" s="112"/>
      <c r="N168" s="112"/>
      <c r="O168" s="112"/>
      <c r="P168" s="112"/>
      <c r="R168" s="112"/>
      <c r="T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L168" s="112"/>
      <c r="AM168" s="96"/>
    </row>
    <row r="169" spans="12:39" x14ac:dyDescent="0.2">
      <c r="L169" s="112"/>
      <c r="M169" s="112"/>
      <c r="N169" s="112"/>
      <c r="O169" s="112"/>
      <c r="P169" s="112"/>
      <c r="R169" s="112"/>
      <c r="T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L169" s="112"/>
      <c r="AM169" s="96"/>
    </row>
    <row r="170" spans="12:39" x14ac:dyDescent="0.2">
      <c r="L170" s="112"/>
      <c r="M170" s="112"/>
      <c r="N170" s="112"/>
      <c r="O170" s="112"/>
      <c r="P170" s="112"/>
      <c r="R170" s="112"/>
      <c r="T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L170" s="112"/>
      <c r="AM170" s="96"/>
    </row>
    <row r="171" spans="12:39" x14ac:dyDescent="0.2">
      <c r="L171" s="112"/>
      <c r="M171" s="112"/>
      <c r="N171" s="112"/>
      <c r="O171" s="112"/>
      <c r="P171" s="112"/>
      <c r="R171" s="112"/>
      <c r="T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L171" s="112"/>
      <c r="AM171" s="96"/>
    </row>
    <row r="172" spans="12:39" x14ac:dyDescent="0.2">
      <c r="L172" s="112"/>
      <c r="M172" s="112"/>
      <c r="N172" s="112"/>
      <c r="O172" s="112"/>
      <c r="P172" s="112"/>
      <c r="R172" s="112"/>
      <c r="T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L172" s="112"/>
      <c r="AM172" s="96"/>
    </row>
    <row r="173" spans="12:39" x14ac:dyDescent="0.2">
      <c r="L173" s="112"/>
      <c r="M173" s="112"/>
      <c r="N173" s="112"/>
      <c r="O173" s="112"/>
      <c r="P173" s="112"/>
      <c r="T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L173" s="112"/>
      <c r="AM173" s="96"/>
    </row>
    <row r="174" spans="12:39" x14ac:dyDescent="0.2">
      <c r="L174" s="112"/>
      <c r="M174" s="112"/>
      <c r="N174" s="112"/>
      <c r="O174" s="112"/>
      <c r="P174" s="112"/>
      <c r="T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L174" s="112"/>
      <c r="AM174" s="96"/>
    </row>
    <row r="175" spans="12:39" x14ac:dyDescent="0.2">
      <c r="L175" s="112"/>
      <c r="M175" s="112"/>
      <c r="N175" s="112"/>
      <c r="O175" s="112"/>
      <c r="P175" s="112"/>
      <c r="T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L175" s="112"/>
      <c r="AM175" s="96"/>
    </row>
    <row r="176" spans="12:39" x14ac:dyDescent="0.2">
      <c r="L176" s="112"/>
      <c r="M176" s="112"/>
      <c r="N176" s="112"/>
      <c r="O176" s="112"/>
      <c r="P176" s="112"/>
      <c r="T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L176" s="112"/>
      <c r="AM176" s="96"/>
    </row>
    <row r="177" spans="12:39" x14ac:dyDescent="0.2">
      <c r="L177" s="112"/>
      <c r="M177" s="112"/>
      <c r="N177" s="112"/>
      <c r="O177" s="112"/>
      <c r="P177" s="112"/>
      <c r="T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L177" s="112"/>
      <c r="AM177" s="96"/>
    </row>
    <row r="178" spans="12:39" x14ac:dyDescent="0.2">
      <c r="L178" s="112"/>
      <c r="M178" s="112"/>
      <c r="N178" s="112"/>
      <c r="O178" s="112"/>
      <c r="P178" s="112"/>
      <c r="T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L178" s="112"/>
      <c r="AM178" s="96"/>
    </row>
    <row r="179" spans="12:39" x14ac:dyDescent="0.2">
      <c r="L179" s="112"/>
      <c r="M179" s="112"/>
      <c r="N179" s="112"/>
      <c r="O179" s="112"/>
      <c r="P179" s="112"/>
      <c r="T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L179" s="112"/>
      <c r="AM179" s="96"/>
    </row>
    <row r="180" spans="12:39" x14ac:dyDescent="0.2">
      <c r="L180" s="112"/>
      <c r="M180" s="112"/>
      <c r="N180" s="112"/>
      <c r="O180" s="112"/>
      <c r="P180" s="112"/>
      <c r="T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L180" s="112"/>
      <c r="AM180" s="96"/>
    </row>
    <row r="181" spans="12:39" x14ac:dyDescent="0.2">
      <c r="L181" s="112"/>
      <c r="M181" s="112"/>
      <c r="N181" s="112"/>
      <c r="O181" s="112"/>
      <c r="P181" s="112"/>
      <c r="T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L181" s="112"/>
      <c r="AM181" s="96"/>
    </row>
    <row r="182" spans="12:39" x14ac:dyDescent="0.2">
      <c r="L182" s="112"/>
      <c r="M182" s="112"/>
      <c r="N182" s="112"/>
      <c r="O182" s="112"/>
      <c r="P182" s="112"/>
      <c r="T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L182" s="112"/>
      <c r="AM182" s="96"/>
    </row>
    <row r="183" spans="12:39" x14ac:dyDescent="0.2">
      <c r="L183" s="112"/>
      <c r="M183" s="112"/>
      <c r="N183" s="112"/>
      <c r="O183" s="112"/>
      <c r="P183" s="112"/>
      <c r="T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L183" s="112"/>
      <c r="AM183" s="96"/>
    </row>
    <row r="184" spans="12:39" x14ac:dyDescent="0.2">
      <c r="L184" s="112"/>
      <c r="M184" s="112"/>
      <c r="N184" s="112"/>
      <c r="O184" s="112"/>
      <c r="P184" s="112"/>
      <c r="T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L184" s="112"/>
      <c r="AM184" s="96"/>
    </row>
    <row r="185" spans="12:39" x14ac:dyDescent="0.2">
      <c r="L185" s="112"/>
      <c r="M185" s="112"/>
      <c r="N185" s="112"/>
      <c r="O185" s="112"/>
      <c r="P185" s="112"/>
      <c r="T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L185" s="112"/>
      <c r="AM185" s="96"/>
    </row>
    <row r="186" spans="12:39" x14ac:dyDescent="0.2">
      <c r="L186" s="112"/>
      <c r="M186" s="112"/>
      <c r="N186" s="112"/>
      <c r="O186" s="112"/>
      <c r="P186" s="112"/>
      <c r="T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L186" s="112"/>
      <c r="AM186" s="96"/>
    </row>
    <row r="187" spans="12:39" x14ac:dyDescent="0.2">
      <c r="L187" s="112"/>
      <c r="M187" s="112"/>
      <c r="N187" s="112"/>
      <c r="O187" s="112"/>
      <c r="P187" s="112"/>
      <c r="T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L187" s="112"/>
      <c r="AM187" s="96"/>
    </row>
    <row r="188" spans="12:39" x14ac:dyDescent="0.2">
      <c r="L188" s="112"/>
      <c r="M188" s="112"/>
      <c r="N188" s="112"/>
      <c r="O188" s="112"/>
      <c r="P188" s="112"/>
      <c r="T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L188" s="112"/>
      <c r="AM188" s="96"/>
    </row>
    <row r="189" spans="12:39" x14ac:dyDescent="0.2">
      <c r="L189" s="112"/>
      <c r="M189" s="112"/>
      <c r="N189" s="112"/>
      <c r="O189" s="112"/>
      <c r="P189" s="112"/>
      <c r="T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L189" s="112"/>
      <c r="AM189" s="96"/>
    </row>
    <row r="190" spans="12:39" x14ac:dyDescent="0.2">
      <c r="L190" s="112"/>
      <c r="M190" s="112"/>
      <c r="N190" s="112"/>
      <c r="O190" s="112"/>
      <c r="P190" s="112"/>
      <c r="T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L190" s="112"/>
      <c r="AM190" s="96"/>
    </row>
    <row r="191" spans="12:39" x14ac:dyDescent="0.2">
      <c r="L191" s="112"/>
      <c r="M191" s="112"/>
      <c r="N191" s="112"/>
      <c r="O191" s="112"/>
      <c r="P191" s="112"/>
      <c r="T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L191" s="112"/>
      <c r="AM191" s="96"/>
    </row>
    <row r="192" spans="12:39" x14ac:dyDescent="0.2">
      <c r="L192" s="112"/>
      <c r="M192" s="112"/>
      <c r="N192" s="112"/>
      <c r="O192" s="112"/>
      <c r="P192" s="112"/>
      <c r="T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L192" s="112"/>
      <c r="AM192" s="96"/>
    </row>
    <row r="193" spans="12:39" x14ac:dyDescent="0.2">
      <c r="L193" s="112"/>
      <c r="M193" s="112"/>
      <c r="N193" s="112"/>
      <c r="O193" s="112"/>
      <c r="P193" s="112"/>
      <c r="T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L193" s="112"/>
      <c r="AM193" s="96"/>
    </row>
    <row r="194" spans="12:39" x14ac:dyDescent="0.2">
      <c r="L194" s="112"/>
      <c r="M194" s="112"/>
      <c r="N194" s="112"/>
      <c r="O194" s="112"/>
      <c r="P194" s="112"/>
      <c r="T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L194" s="112"/>
      <c r="AM194" s="96"/>
    </row>
    <row r="195" spans="12:39" x14ac:dyDescent="0.2">
      <c r="L195" s="112"/>
      <c r="M195" s="112"/>
      <c r="N195" s="112"/>
      <c r="O195" s="112"/>
      <c r="P195" s="112"/>
      <c r="T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L195" s="112"/>
      <c r="AM195" s="96"/>
    </row>
    <row r="196" spans="12:39" x14ac:dyDescent="0.2">
      <c r="L196" s="112"/>
      <c r="M196" s="112"/>
      <c r="N196" s="112"/>
      <c r="O196" s="112"/>
      <c r="P196" s="112"/>
      <c r="T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L196" s="112"/>
      <c r="AM196" s="96"/>
    </row>
    <row r="197" spans="12:39" x14ac:dyDescent="0.2">
      <c r="L197" s="112"/>
      <c r="M197" s="112"/>
      <c r="N197" s="112"/>
      <c r="O197" s="112"/>
      <c r="P197" s="112"/>
      <c r="T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L197" s="112"/>
      <c r="AM197" s="96"/>
    </row>
    <row r="198" spans="12:39" x14ac:dyDescent="0.2">
      <c r="L198" s="112"/>
      <c r="M198" s="112"/>
      <c r="N198" s="112"/>
      <c r="O198" s="112"/>
      <c r="P198" s="112"/>
      <c r="T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L198" s="112"/>
      <c r="AM198" s="96"/>
    </row>
    <row r="199" spans="12:39" x14ac:dyDescent="0.2">
      <c r="L199" s="112"/>
      <c r="M199" s="112"/>
      <c r="N199" s="112"/>
      <c r="O199" s="112"/>
      <c r="P199" s="112"/>
      <c r="T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L199" s="112"/>
      <c r="AM199" s="96"/>
    </row>
    <row r="200" spans="12:39" x14ac:dyDescent="0.2">
      <c r="L200" s="112"/>
      <c r="M200" s="112"/>
      <c r="N200" s="112"/>
      <c r="O200" s="112"/>
      <c r="P200" s="112"/>
      <c r="T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L200" s="112"/>
      <c r="AM200" s="96"/>
    </row>
    <row r="201" spans="12:39" x14ac:dyDescent="0.2">
      <c r="L201" s="112"/>
      <c r="M201" s="112"/>
      <c r="N201" s="112"/>
      <c r="O201" s="112"/>
      <c r="P201" s="112"/>
      <c r="T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L201" s="112"/>
      <c r="AM201" s="96"/>
    </row>
    <row r="202" spans="12:39" x14ac:dyDescent="0.2">
      <c r="L202" s="112"/>
      <c r="M202" s="112"/>
      <c r="N202" s="112"/>
      <c r="O202" s="112"/>
      <c r="P202" s="112"/>
      <c r="T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L202" s="112"/>
      <c r="AM202" s="96"/>
    </row>
    <row r="203" spans="12:39" x14ac:dyDescent="0.2">
      <c r="L203" s="112"/>
      <c r="M203" s="112"/>
      <c r="N203" s="112"/>
      <c r="O203" s="112"/>
      <c r="P203" s="112"/>
      <c r="T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L203" s="112"/>
      <c r="AM203" s="96"/>
    </row>
    <row r="204" spans="12:39" x14ac:dyDescent="0.2">
      <c r="L204" s="112"/>
      <c r="M204" s="112"/>
      <c r="N204" s="112"/>
      <c r="O204" s="112"/>
      <c r="P204" s="112"/>
      <c r="T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L204" s="112"/>
      <c r="AM204" s="96"/>
    </row>
    <row r="205" spans="12:39" x14ac:dyDescent="0.2">
      <c r="L205" s="112"/>
      <c r="M205" s="112"/>
      <c r="N205" s="112"/>
      <c r="O205" s="112"/>
      <c r="P205" s="112"/>
      <c r="T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L205" s="112"/>
      <c r="AM205" s="96"/>
    </row>
    <row r="206" spans="12:39" x14ac:dyDescent="0.2">
      <c r="L206" s="112"/>
      <c r="M206" s="112"/>
      <c r="N206" s="112"/>
      <c r="O206" s="112"/>
      <c r="P206" s="112"/>
      <c r="T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L206" s="112"/>
      <c r="AM206" s="96"/>
    </row>
    <row r="207" spans="12:39" x14ac:dyDescent="0.2">
      <c r="L207" s="112"/>
      <c r="M207" s="112"/>
      <c r="N207" s="112"/>
      <c r="O207" s="112"/>
      <c r="P207" s="112"/>
      <c r="T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L207" s="112"/>
      <c r="AM207" s="96"/>
    </row>
    <row r="208" spans="12:39" x14ac:dyDescent="0.2">
      <c r="L208" s="112"/>
      <c r="M208" s="112"/>
      <c r="N208" s="112"/>
      <c r="O208" s="112"/>
      <c r="P208" s="112"/>
      <c r="T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L208" s="112"/>
      <c r="AM208" s="96"/>
    </row>
    <row r="209" spans="12:39" x14ac:dyDescent="0.2">
      <c r="L209" s="112"/>
      <c r="M209" s="112"/>
      <c r="N209" s="112"/>
      <c r="O209" s="112"/>
      <c r="P209" s="112"/>
      <c r="T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L209" s="112"/>
      <c r="AM209" s="96"/>
    </row>
    <row r="210" spans="12:39" x14ac:dyDescent="0.2">
      <c r="L210" s="112"/>
      <c r="M210" s="112"/>
      <c r="N210" s="112"/>
      <c r="O210" s="112"/>
      <c r="P210" s="112"/>
      <c r="T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L210" s="112"/>
      <c r="AM210" s="96"/>
    </row>
    <row r="211" spans="12:39" x14ac:dyDescent="0.2">
      <c r="L211" s="112"/>
      <c r="M211" s="112"/>
      <c r="N211" s="112"/>
      <c r="O211" s="112"/>
      <c r="P211" s="112"/>
      <c r="T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L211" s="112"/>
      <c r="AM211" s="96"/>
    </row>
    <row r="212" spans="12:39" x14ac:dyDescent="0.2">
      <c r="L212" s="112"/>
      <c r="M212" s="112"/>
      <c r="N212" s="112"/>
      <c r="O212" s="112"/>
      <c r="P212" s="112"/>
      <c r="T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L212" s="112"/>
      <c r="AM212" s="96"/>
    </row>
    <row r="213" spans="12:39" x14ac:dyDescent="0.2">
      <c r="L213" s="112"/>
      <c r="M213" s="112"/>
      <c r="N213" s="112"/>
      <c r="O213" s="112"/>
      <c r="P213" s="112"/>
      <c r="T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L213" s="112"/>
      <c r="AM213" s="96"/>
    </row>
    <row r="214" spans="12:39" x14ac:dyDescent="0.2">
      <c r="L214" s="112"/>
      <c r="M214" s="112"/>
      <c r="N214" s="112"/>
      <c r="O214" s="112"/>
      <c r="P214" s="112"/>
      <c r="T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L214" s="112"/>
      <c r="AM214" s="96"/>
    </row>
    <row r="215" spans="12:39" x14ac:dyDescent="0.2">
      <c r="L215" s="112"/>
      <c r="M215" s="112"/>
      <c r="N215" s="112"/>
      <c r="O215" s="112"/>
      <c r="P215" s="112"/>
      <c r="T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L215" s="112"/>
      <c r="AM215" s="96"/>
    </row>
    <row r="216" spans="12:39" x14ac:dyDescent="0.2">
      <c r="L216" s="112"/>
      <c r="M216" s="112"/>
      <c r="N216" s="112"/>
      <c r="O216" s="112"/>
      <c r="P216" s="112"/>
      <c r="T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L216" s="112"/>
      <c r="AM216" s="96"/>
    </row>
    <row r="217" spans="12:39" x14ac:dyDescent="0.2">
      <c r="L217" s="112"/>
      <c r="M217" s="112"/>
      <c r="N217" s="112"/>
      <c r="O217" s="112"/>
      <c r="P217" s="112"/>
      <c r="T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L217" s="112"/>
      <c r="AM217" s="96"/>
    </row>
    <row r="218" spans="12:39" x14ac:dyDescent="0.2">
      <c r="L218" s="112"/>
      <c r="M218" s="112"/>
      <c r="N218" s="112"/>
      <c r="O218" s="112"/>
      <c r="P218" s="112"/>
      <c r="T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L218" s="112"/>
      <c r="AM218" s="96"/>
    </row>
    <row r="219" spans="12:39" x14ac:dyDescent="0.2">
      <c r="L219" s="112"/>
      <c r="M219" s="112"/>
      <c r="N219" s="112"/>
      <c r="O219" s="112"/>
      <c r="P219" s="112"/>
      <c r="T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L219" s="112"/>
      <c r="AM219" s="96"/>
    </row>
    <row r="220" spans="12:39" x14ac:dyDescent="0.2">
      <c r="L220" s="112"/>
      <c r="M220" s="112"/>
      <c r="N220" s="112"/>
      <c r="O220" s="112"/>
      <c r="P220" s="112"/>
      <c r="T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L220" s="112"/>
      <c r="AM220" s="96"/>
    </row>
    <row r="221" spans="12:39" x14ac:dyDescent="0.2">
      <c r="L221" s="112"/>
      <c r="M221" s="112"/>
      <c r="N221" s="112"/>
      <c r="O221" s="112"/>
      <c r="P221" s="112"/>
      <c r="T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L221" s="112"/>
      <c r="AM221" s="96"/>
    </row>
    <row r="222" spans="12:39" x14ac:dyDescent="0.2">
      <c r="L222" s="112"/>
      <c r="M222" s="112"/>
      <c r="N222" s="112"/>
      <c r="O222" s="112"/>
      <c r="P222" s="112"/>
      <c r="T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L222" s="112"/>
      <c r="AM222" s="96"/>
    </row>
    <row r="223" spans="12:39" x14ac:dyDescent="0.2">
      <c r="L223" s="112"/>
      <c r="M223" s="112"/>
      <c r="N223" s="112"/>
      <c r="O223" s="112"/>
      <c r="P223" s="112"/>
      <c r="T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L223" s="112"/>
      <c r="AM223" s="96"/>
    </row>
    <row r="224" spans="12:39" x14ac:dyDescent="0.2">
      <c r="L224" s="112"/>
      <c r="M224" s="112"/>
      <c r="N224" s="112"/>
      <c r="O224" s="112"/>
      <c r="P224" s="112"/>
      <c r="T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L224" s="112"/>
      <c r="AM224" s="96"/>
    </row>
    <row r="225" spans="12:39" x14ac:dyDescent="0.2">
      <c r="L225" s="112"/>
      <c r="M225" s="112"/>
      <c r="N225" s="112"/>
      <c r="O225" s="112"/>
      <c r="P225" s="112"/>
      <c r="T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L225" s="112"/>
      <c r="AM225" s="96"/>
    </row>
    <row r="226" spans="12:39" x14ac:dyDescent="0.2">
      <c r="L226" s="112"/>
      <c r="M226" s="112"/>
      <c r="N226" s="112"/>
      <c r="O226" s="112"/>
      <c r="P226" s="112"/>
      <c r="T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L226" s="112"/>
      <c r="AM226" s="96"/>
    </row>
    <row r="227" spans="12:39" x14ac:dyDescent="0.2">
      <c r="L227" s="112"/>
      <c r="M227" s="112"/>
      <c r="N227" s="112"/>
      <c r="O227" s="112"/>
      <c r="P227" s="112"/>
      <c r="T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L227" s="112"/>
      <c r="AM227" s="96"/>
    </row>
    <row r="228" spans="12:39" x14ac:dyDescent="0.2">
      <c r="L228" s="112"/>
      <c r="M228" s="112"/>
      <c r="N228" s="112"/>
      <c r="O228" s="112"/>
      <c r="P228" s="112"/>
      <c r="T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L228" s="112"/>
      <c r="AM228" s="96"/>
    </row>
    <row r="229" spans="12:39" x14ac:dyDescent="0.2">
      <c r="L229" s="112"/>
      <c r="M229" s="112"/>
      <c r="N229" s="112"/>
      <c r="O229" s="112"/>
      <c r="P229" s="112"/>
      <c r="T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L229" s="112"/>
      <c r="AM229" s="96"/>
    </row>
    <row r="230" spans="12:39" x14ac:dyDescent="0.2">
      <c r="L230" s="112"/>
      <c r="M230" s="112"/>
      <c r="N230" s="112"/>
      <c r="O230" s="112"/>
      <c r="P230" s="112"/>
      <c r="T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L230" s="112"/>
      <c r="AM230" s="96"/>
    </row>
    <row r="231" spans="12:39" x14ac:dyDescent="0.2">
      <c r="L231" s="112"/>
      <c r="M231" s="112"/>
      <c r="N231" s="112"/>
      <c r="O231" s="112"/>
      <c r="P231" s="112"/>
      <c r="T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L231" s="112"/>
      <c r="AM231" s="96"/>
    </row>
    <row r="232" spans="12:39" x14ac:dyDescent="0.2">
      <c r="L232" s="112"/>
      <c r="M232" s="112"/>
      <c r="N232" s="112"/>
      <c r="O232" s="112"/>
      <c r="P232" s="112"/>
      <c r="T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L232" s="112"/>
      <c r="AM232" s="96"/>
    </row>
    <row r="233" spans="12:39" x14ac:dyDescent="0.2">
      <c r="L233" s="112"/>
      <c r="M233" s="112"/>
      <c r="N233" s="112"/>
      <c r="O233" s="112"/>
      <c r="P233" s="112"/>
      <c r="T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L233" s="112"/>
      <c r="AM233" s="96"/>
    </row>
    <row r="234" spans="12:39" x14ac:dyDescent="0.2">
      <c r="L234" s="112"/>
      <c r="M234" s="112"/>
      <c r="N234" s="112"/>
      <c r="O234" s="112"/>
      <c r="P234" s="112"/>
      <c r="T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L234" s="112"/>
      <c r="AM234" s="96"/>
    </row>
    <row r="235" spans="12:39" x14ac:dyDescent="0.2">
      <c r="L235" s="112"/>
      <c r="M235" s="112"/>
      <c r="N235" s="112"/>
      <c r="O235" s="112"/>
      <c r="P235" s="112"/>
      <c r="T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L235" s="112"/>
      <c r="AM235" s="96"/>
    </row>
    <row r="236" spans="12:39" x14ac:dyDescent="0.2">
      <c r="L236" s="112"/>
      <c r="M236" s="112"/>
      <c r="N236" s="112"/>
      <c r="O236" s="112"/>
      <c r="P236" s="112"/>
      <c r="T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L236" s="112"/>
      <c r="AM236" s="96"/>
    </row>
    <row r="237" spans="12:39" x14ac:dyDescent="0.2">
      <c r="L237" s="112"/>
      <c r="M237" s="112"/>
      <c r="N237" s="112"/>
      <c r="O237" s="112"/>
      <c r="P237" s="112"/>
      <c r="T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L237" s="112"/>
      <c r="AM237" s="96"/>
    </row>
    <row r="238" spans="12:39" x14ac:dyDescent="0.2">
      <c r="L238" s="112"/>
      <c r="M238" s="112"/>
      <c r="N238" s="112"/>
      <c r="O238" s="112"/>
      <c r="P238" s="112"/>
      <c r="T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L238" s="112"/>
      <c r="AM238" s="96"/>
    </row>
    <row r="239" spans="12:39" x14ac:dyDescent="0.2">
      <c r="L239" s="112"/>
      <c r="M239" s="112"/>
      <c r="N239" s="112"/>
      <c r="O239" s="112"/>
      <c r="P239" s="112"/>
      <c r="T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L239" s="112"/>
      <c r="AM239" s="96"/>
    </row>
    <row r="240" spans="12:39" x14ac:dyDescent="0.2">
      <c r="L240" s="112"/>
      <c r="M240" s="112"/>
      <c r="N240" s="112"/>
      <c r="O240" s="112"/>
      <c r="P240" s="112"/>
      <c r="T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L240" s="112"/>
      <c r="AM240" s="96"/>
    </row>
    <row r="241" spans="12:39" x14ac:dyDescent="0.2">
      <c r="L241" s="112"/>
      <c r="M241" s="112"/>
      <c r="N241" s="112"/>
      <c r="O241" s="112"/>
      <c r="P241" s="112"/>
      <c r="T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L241" s="112"/>
      <c r="AM241" s="96"/>
    </row>
    <row r="242" spans="12:39" x14ac:dyDescent="0.2">
      <c r="L242" s="112"/>
      <c r="M242" s="112"/>
      <c r="N242" s="112"/>
      <c r="O242" s="112"/>
      <c r="P242" s="112"/>
      <c r="T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L242" s="112"/>
      <c r="AM242" s="96"/>
    </row>
    <row r="243" spans="12:39" x14ac:dyDescent="0.2">
      <c r="L243" s="112"/>
      <c r="M243" s="112"/>
      <c r="N243" s="112"/>
      <c r="O243" s="112"/>
      <c r="P243" s="112"/>
      <c r="T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L243" s="112"/>
      <c r="AM243" s="96"/>
    </row>
    <row r="244" spans="12:39" x14ac:dyDescent="0.2">
      <c r="L244" s="112"/>
      <c r="M244" s="112"/>
      <c r="N244" s="112"/>
      <c r="O244" s="112"/>
      <c r="P244" s="112"/>
      <c r="T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L244" s="112"/>
      <c r="AM244" s="96"/>
    </row>
    <row r="245" spans="12:39" x14ac:dyDescent="0.2">
      <c r="L245" s="112"/>
      <c r="M245" s="112"/>
      <c r="N245" s="112"/>
      <c r="O245" s="112"/>
      <c r="P245" s="112"/>
      <c r="T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L245" s="112"/>
      <c r="AM245" s="96"/>
    </row>
    <row r="246" spans="12:39" x14ac:dyDescent="0.2">
      <c r="L246" s="112"/>
      <c r="M246" s="112"/>
      <c r="N246" s="112"/>
      <c r="O246" s="112"/>
      <c r="P246" s="112"/>
      <c r="T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L246" s="112"/>
      <c r="AM246" s="96"/>
    </row>
    <row r="247" spans="12:39" x14ac:dyDescent="0.2">
      <c r="L247" s="112"/>
      <c r="M247" s="112"/>
      <c r="N247" s="112"/>
      <c r="O247" s="112"/>
      <c r="P247" s="112"/>
      <c r="T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L247" s="112"/>
      <c r="AM247" s="96"/>
    </row>
    <row r="248" spans="12:39" x14ac:dyDescent="0.2">
      <c r="L248" s="112"/>
      <c r="M248" s="112"/>
      <c r="N248" s="112"/>
      <c r="O248" s="112"/>
      <c r="P248" s="112"/>
      <c r="T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L248" s="112"/>
      <c r="AM248" s="96"/>
    </row>
    <row r="249" spans="12:39" x14ac:dyDescent="0.2">
      <c r="L249" s="112"/>
      <c r="M249" s="112"/>
      <c r="N249" s="112"/>
      <c r="O249" s="112"/>
      <c r="P249" s="112"/>
      <c r="T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L249" s="112"/>
      <c r="AM249" s="96"/>
    </row>
    <row r="250" spans="12:39" x14ac:dyDescent="0.2">
      <c r="L250" s="112"/>
      <c r="M250" s="112"/>
      <c r="N250" s="112"/>
      <c r="O250" s="112"/>
      <c r="P250" s="112"/>
      <c r="T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L250" s="112"/>
      <c r="AM250" s="96"/>
    </row>
    <row r="251" spans="12:39" x14ac:dyDescent="0.2">
      <c r="L251" s="112"/>
      <c r="M251" s="112"/>
      <c r="N251" s="112"/>
      <c r="O251" s="112"/>
      <c r="P251" s="112"/>
      <c r="T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L251" s="112"/>
      <c r="AM251" s="96"/>
    </row>
    <row r="252" spans="12:39" x14ac:dyDescent="0.2">
      <c r="L252" s="112"/>
      <c r="M252" s="112"/>
      <c r="N252" s="112"/>
      <c r="O252" s="112"/>
      <c r="P252" s="112"/>
      <c r="T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L252" s="112"/>
      <c r="AM252" s="96"/>
    </row>
    <row r="253" spans="12:39" x14ac:dyDescent="0.2">
      <c r="L253" s="112"/>
      <c r="M253" s="112"/>
      <c r="N253" s="112"/>
      <c r="O253" s="112"/>
      <c r="P253" s="112"/>
      <c r="T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L253" s="112"/>
      <c r="AM253" s="96"/>
    </row>
    <row r="254" spans="12:39" x14ac:dyDescent="0.2">
      <c r="L254" s="112"/>
      <c r="M254" s="112"/>
      <c r="N254" s="112"/>
      <c r="O254" s="112"/>
      <c r="P254" s="112"/>
      <c r="T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L254" s="112"/>
      <c r="AM254" s="96"/>
    </row>
    <row r="255" spans="12:39" x14ac:dyDescent="0.2">
      <c r="L255" s="112"/>
      <c r="M255" s="112"/>
      <c r="N255" s="112"/>
      <c r="O255" s="112"/>
      <c r="P255" s="112"/>
      <c r="T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L255" s="112"/>
      <c r="AM255" s="96"/>
    </row>
    <row r="256" spans="12:39" x14ac:dyDescent="0.2">
      <c r="L256" s="112"/>
      <c r="M256" s="112"/>
      <c r="N256" s="112"/>
      <c r="O256" s="112"/>
      <c r="P256" s="112"/>
      <c r="T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L256" s="112"/>
      <c r="AM256" s="96"/>
    </row>
    <row r="257" spans="12:39" x14ac:dyDescent="0.2">
      <c r="L257" s="112"/>
      <c r="M257" s="112"/>
      <c r="N257" s="112"/>
      <c r="O257" s="112"/>
      <c r="P257" s="112"/>
      <c r="T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L257" s="112"/>
      <c r="AM257" s="96"/>
    </row>
    <row r="258" spans="12:39" x14ac:dyDescent="0.2">
      <c r="L258" s="112"/>
      <c r="M258" s="112"/>
      <c r="N258" s="112"/>
      <c r="O258" s="112"/>
      <c r="P258" s="112"/>
      <c r="T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L258" s="112"/>
      <c r="AM258" s="96"/>
    </row>
    <row r="259" spans="12:39" x14ac:dyDescent="0.2">
      <c r="L259" s="112"/>
      <c r="M259" s="112"/>
      <c r="N259" s="112"/>
      <c r="O259" s="112"/>
      <c r="P259" s="112"/>
      <c r="T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L259" s="112"/>
      <c r="AM259" s="96"/>
    </row>
    <row r="260" spans="12:39" x14ac:dyDescent="0.2">
      <c r="L260" s="112"/>
      <c r="M260" s="112"/>
      <c r="N260" s="112"/>
      <c r="O260" s="112"/>
      <c r="P260" s="112"/>
      <c r="T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L260" s="112"/>
      <c r="AM260" s="96"/>
    </row>
    <row r="261" spans="12:39" x14ac:dyDescent="0.2">
      <c r="L261" s="112"/>
      <c r="M261" s="112"/>
      <c r="N261" s="112"/>
      <c r="O261" s="112"/>
      <c r="P261" s="112"/>
      <c r="T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L261" s="112"/>
      <c r="AM261" s="96"/>
    </row>
    <row r="262" spans="12:39" x14ac:dyDescent="0.2">
      <c r="L262" s="112"/>
      <c r="M262" s="112"/>
      <c r="N262" s="112"/>
      <c r="O262" s="112"/>
      <c r="P262" s="112"/>
      <c r="T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L262" s="112"/>
      <c r="AM262" s="96"/>
    </row>
    <row r="263" spans="12:39" x14ac:dyDescent="0.2">
      <c r="L263" s="112"/>
      <c r="M263" s="112"/>
      <c r="N263" s="112"/>
      <c r="O263" s="112"/>
      <c r="P263" s="112"/>
      <c r="T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L263" s="112"/>
      <c r="AM263" s="96"/>
    </row>
    <row r="264" spans="12:39" x14ac:dyDescent="0.2">
      <c r="L264" s="112"/>
      <c r="M264" s="112"/>
      <c r="N264" s="112"/>
      <c r="O264" s="112"/>
      <c r="P264" s="112"/>
      <c r="T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L264" s="112"/>
      <c r="AM264" s="96"/>
    </row>
    <row r="265" spans="12:39" x14ac:dyDescent="0.2">
      <c r="L265" s="112"/>
      <c r="M265" s="112"/>
      <c r="N265" s="112"/>
      <c r="O265" s="112"/>
      <c r="P265" s="112"/>
      <c r="T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L265" s="112"/>
      <c r="AM265" s="96"/>
    </row>
    <row r="266" spans="12:39" x14ac:dyDescent="0.2">
      <c r="L266" s="112"/>
      <c r="M266" s="112"/>
      <c r="N266" s="112"/>
      <c r="O266" s="112"/>
      <c r="P266" s="112"/>
      <c r="T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L266" s="112"/>
      <c r="AM266" s="96"/>
    </row>
    <row r="267" spans="12:39" x14ac:dyDescent="0.2">
      <c r="L267" s="112"/>
      <c r="M267" s="112"/>
      <c r="N267" s="112"/>
      <c r="O267" s="112"/>
      <c r="P267" s="112"/>
      <c r="T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L267" s="112"/>
      <c r="AM267" s="96"/>
    </row>
    <row r="268" spans="12:39" x14ac:dyDescent="0.2">
      <c r="L268" s="112"/>
      <c r="M268" s="112"/>
      <c r="N268" s="112"/>
      <c r="O268" s="112"/>
      <c r="P268" s="112"/>
      <c r="T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L268" s="112"/>
      <c r="AM268" s="96"/>
    </row>
    <row r="269" spans="12:39" x14ac:dyDescent="0.2">
      <c r="L269" s="112"/>
      <c r="M269" s="112"/>
      <c r="N269" s="112"/>
      <c r="O269" s="112"/>
      <c r="P269" s="112"/>
      <c r="T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L269" s="112"/>
      <c r="AM269" s="96"/>
    </row>
    <row r="270" spans="12:39" x14ac:dyDescent="0.2">
      <c r="L270" s="112"/>
      <c r="M270" s="112"/>
      <c r="N270" s="112"/>
      <c r="O270" s="112"/>
      <c r="P270" s="112"/>
      <c r="T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L270" s="112"/>
      <c r="AM270" s="96"/>
    </row>
    <row r="271" spans="12:39" x14ac:dyDescent="0.2">
      <c r="L271" s="112"/>
      <c r="M271" s="112"/>
      <c r="N271" s="112"/>
      <c r="O271" s="112"/>
      <c r="P271" s="112"/>
      <c r="T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L271" s="112"/>
      <c r="AM271" s="96"/>
    </row>
    <row r="272" spans="12:39" x14ac:dyDescent="0.2">
      <c r="L272" s="112"/>
      <c r="M272" s="112"/>
      <c r="N272" s="112"/>
      <c r="O272" s="112"/>
      <c r="P272" s="112"/>
      <c r="T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L272" s="112"/>
      <c r="AM272" s="96"/>
    </row>
    <row r="273" spans="12:39" x14ac:dyDescent="0.2">
      <c r="L273" s="112"/>
      <c r="M273" s="112"/>
      <c r="N273" s="112"/>
      <c r="O273" s="112"/>
      <c r="P273" s="112"/>
      <c r="T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L273" s="112"/>
      <c r="AM273" s="96"/>
    </row>
    <row r="274" spans="12:39" x14ac:dyDescent="0.2">
      <c r="L274" s="112"/>
      <c r="M274" s="112"/>
      <c r="N274" s="112"/>
      <c r="O274" s="112"/>
      <c r="P274" s="112"/>
      <c r="T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L274" s="112"/>
      <c r="AM274" s="96"/>
    </row>
    <row r="275" spans="12:39" x14ac:dyDescent="0.2">
      <c r="L275" s="112"/>
      <c r="M275" s="112"/>
      <c r="N275" s="112"/>
      <c r="O275" s="112"/>
      <c r="P275" s="112"/>
      <c r="T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L275" s="112"/>
      <c r="AM275" s="96"/>
    </row>
    <row r="276" spans="12:39" x14ac:dyDescent="0.2">
      <c r="L276" s="112"/>
      <c r="M276" s="112"/>
      <c r="N276" s="112"/>
      <c r="O276" s="112"/>
      <c r="P276" s="112"/>
      <c r="T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L276" s="112"/>
      <c r="AM276" s="96"/>
    </row>
    <row r="277" spans="12:39" x14ac:dyDescent="0.2">
      <c r="L277" s="112"/>
      <c r="M277" s="112"/>
      <c r="N277" s="112"/>
      <c r="O277" s="112"/>
      <c r="P277" s="112"/>
      <c r="T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L277" s="112"/>
      <c r="AM277" s="96"/>
    </row>
    <row r="278" spans="12:39" x14ac:dyDescent="0.2">
      <c r="L278" s="112"/>
      <c r="M278" s="112"/>
      <c r="N278" s="112"/>
      <c r="O278" s="112"/>
      <c r="P278" s="112"/>
      <c r="T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L278" s="112"/>
      <c r="AM278" s="96"/>
    </row>
    <row r="279" spans="12:39" x14ac:dyDescent="0.2">
      <c r="L279" s="112"/>
      <c r="M279" s="112"/>
      <c r="N279" s="112"/>
      <c r="O279" s="112"/>
      <c r="P279" s="112"/>
      <c r="T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L279" s="112"/>
      <c r="AM279" s="96"/>
    </row>
    <row r="280" spans="12:39" x14ac:dyDescent="0.2">
      <c r="L280" s="112"/>
      <c r="M280" s="112"/>
      <c r="N280" s="112"/>
      <c r="O280" s="112"/>
      <c r="P280" s="112"/>
      <c r="T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L280" s="112"/>
      <c r="AM280" s="96"/>
    </row>
    <row r="281" spans="12:39" x14ac:dyDescent="0.2">
      <c r="L281" s="112"/>
      <c r="M281" s="112"/>
      <c r="N281" s="112"/>
      <c r="O281" s="112"/>
      <c r="P281" s="112"/>
      <c r="T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L281" s="112"/>
      <c r="AM281" s="96"/>
    </row>
    <row r="282" spans="12:39" x14ac:dyDescent="0.2">
      <c r="L282" s="112"/>
      <c r="M282" s="112"/>
      <c r="N282" s="112"/>
      <c r="O282" s="112"/>
      <c r="P282" s="112"/>
      <c r="T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L282" s="112"/>
      <c r="AM282" s="96"/>
    </row>
    <row r="283" spans="12:39" x14ac:dyDescent="0.2">
      <c r="L283" s="112"/>
      <c r="M283" s="112"/>
      <c r="N283" s="112"/>
      <c r="O283" s="112"/>
      <c r="P283" s="112"/>
      <c r="T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L283" s="112"/>
      <c r="AM283" s="96"/>
    </row>
    <row r="284" spans="12:39" x14ac:dyDescent="0.2">
      <c r="L284" s="112"/>
      <c r="M284" s="112"/>
      <c r="N284" s="112"/>
      <c r="O284" s="112"/>
      <c r="P284" s="112"/>
      <c r="T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L284" s="112"/>
      <c r="AM284" s="96"/>
    </row>
    <row r="285" spans="12:39" x14ac:dyDescent="0.2">
      <c r="L285" s="112"/>
      <c r="M285" s="112"/>
      <c r="N285" s="112"/>
      <c r="O285" s="112"/>
      <c r="P285" s="112"/>
      <c r="T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L285" s="112"/>
      <c r="AM285" s="96"/>
    </row>
    <row r="286" spans="12:39" x14ac:dyDescent="0.2">
      <c r="T286" s="112"/>
    </row>
    <row r="287" spans="12:39" x14ac:dyDescent="0.2">
      <c r="T287" s="112"/>
    </row>
    <row r="288" spans="12:39" x14ac:dyDescent="0.2">
      <c r="T288" s="112"/>
    </row>
    <row r="289" spans="20:20" x14ac:dyDescent="0.2">
      <c r="T289" s="112"/>
    </row>
    <row r="290" spans="20:20" x14ac:dyDescent="0.2">
      <c r="T290" s="112"/>
    </row>
    <row r="291" spans="20:20" x14ac:dyDescent="0.2">
      <c r="T291" s="112"/>
    </row>
    <row r="292" spans="20:20" x14ac:dyDescent="0.2">
      <c r="T292" s="112"/>
    </row>
    <row r="293" spans="20:20" x14ac:dyDescent="0.2">
      <c r="T293" s="112"/>
    </row>
    <row r="294" spans="20:20" x14ac:dyDescent="0.2">
      <c r="T294" s="112"/>
    </row>
    <row r="295" spans="20:20" x14ac:dyDescent="0.2">
      <c r="T295" s="112"/>
    </row>
    <row r="296" spans="20:20" x14ac:dyDescent="0.2">
      <c r="T296" s="112"/>
    </row>
    <row r="297" spans="20:20" x14ac:dyDescent="0.2">
      <c r="T297" s="112"/>
    </row>
    <row r="298" spans="20:20" x14ac:dyDescent="0.2">
      <c r="T298" s="112"/>
    </row>
    <row r="299" spans="20:20" x14ac:dyDescent="0.2">
      <c r="T299" s="112"/>
    </row>
    <row r="300" spans="20:20" x14ac:dyDescent="0.2">
      <c r="T300" s="112"/>
    </row>
    <row r="301" spans="20:20" x14ac:dyDescent="0.2">
      <c r="T301" s="112"/>
    </row>
    <row r="302" spans="20:20" x14ac:dyDescent="0.2">
      <c r="T302" s="112"/>
    </row>
    <row r="303" spans="20:20" x14ac:dyDescent="0.2">
      <c r="T303" s="112"/>
    </row>
    <row r="304" spans="20:20" x14ac:dyDescent="0.2">
      <c r="T304" s="112"/>
    </row>
    <row r="305" spans="20:20" x14ac:dyDescent="0.2">
      <c r="T305" s="112"/>
    </row>
  </sheetData>
  <mergeCells count="17">
    <mergeCell ref="A15:A17"/>
    <mergeCell ref="AJ9:AL9"/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  <mergeCell ref="B15:B17"/>
    <mergeCell ref="A13:A14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1" customWidth="1"/>
    <col min="2" max="2" width="63.5703125" customWidth="1"/>
    <col min="3" max="3" width="24" style="32" customWidth="1"/>
    <col min="4" max="4" width="23.5703125" style="32" customWidth="1"/>
    <col min="5" max="5" width="34.85546875" style="32" customWidth="1"/>
    <col min="6" max="6" width="37.42578125" customWidth="1"/>
    <col min="7" max="7" width="20.7109375" customWidth="1"/>
  </cols>
  <sheetData>
    <row r="1" spans="1:5" s="7" customFormat="1" ht="45" x14ac:dyDescent="0.25">
      <c r="A1" s="4" t="s">
        <v>56</v>
      </c>
      <c r="B1" s="5" t="s">
        <v>57</v>
      </c>
      <c r="C1" s="5" t="s">
        <v>58</v>
      </c>
      <c r="D1" s="5" t="s">
        <v>59</v>
      </c>
      <c r="E1" s="6" t="s">
        <v>60</v>
      </c>
    </row>
    <row r="2" spans="1:5" x14ac:dyDescent="0.25">
      <c r="A2" s="8" t="s">
        <v>61</v>
      </c>
      <c r="B2" s="9">
        <v>462837515</v>
      </c>
      <c r="C2" s="9">
        <v>458544520.75015002</v>
      </c>
      <c r="D2" s="9">
        <f t="shared" ref="D2:D24" si="0">+B2-C2</f>
        <v>4292994.2498499751</v>
      </c>
      <c r="E2" s="10"/>
    </row>
    <row r="3" spans="1:5" ht="24" x14ac:dyDescent="0.25">
      <c r="A3" s="11" t="s">
        <v>62</v>
      </c>
      <c r="B3" s="12">
        <v>14321969830</v>
      </c>
      <c r="C3" s="12">
        <v>22744637270.214577</v>
      </c>
      <c r="D3" s="13">
        <f>+B3-C3</f>
        <v>-8422667440.2145767</v>
      </c>
      <c r="E3" s="14" t="s">
        <v>63</v>
      </c>
    </row>
    <row r="4" spans="1:5" x14ac:dyDescent="0.25">
      <c r="A4" s="8" t="s">
        <v>64</v>
      </c>
      <c r="B4" s="9">
        <v>41513478872</v>
      </c>
      <c r="C4" s="9">
        <v>40772810534.447693</v>
      </c>
      <c r="D4" s="9">
        <f t="shared" si="0"/>
        <v>740668337.55230713</v>
      </c>
      <c r="E4" s="10"/>
    </row>
    <row r="5" spans="1:5" ht="45" x14ac:dyDescent="0.25">
      <c r="A5" s="15" t="s">
        <v>65</v>
      </c>
      <c r="B5" s="9">
        <v>17609115631</v>
      </c>
      <c r="C5" s="9">
        <v>12578571952.608334</v>
      </c>
      <c r="D5" s="9">
        <f t="shared" si="0"/>
        <v>5030543678.3916664</v>
      </c>
      <c r="E5" s="10"/>
    </row>
    <row r="6" spans="1:5" x14ac:dyDescent="0.25">
      <c r="A6" s="8" t="s">
        <v>66</v>
      </c>
      <c r="B6" s="9">
        <v>1795538738</v>
      </c>
      <c r="C6" s="9">
        <v>148615160.66496599</v>
      </c>
      <c r="D6" s="9">
        <f t="shared" si="0"/>
        <v>1646923577.3350339</v>
      </c>
      <c r="E6" s="10"/>
    </row>
    <row r="7" spans="1:5" x14ac:dyDescent="0.25">
      <c r="A7" s="8" t="s">
        <v>67</v>
      </c>
      <c r="B7" s="9">
        <v>5027695390</v>
      </c>
      <c r="C7" s="9">
        <v>4126412237.5356622</v>
      </c>
      <c r="D7" s="9">
        <f t="shared" si="0"/>
        <v>901283152.46433783</v>
      </c>
      <c r="E7" s="10"/>
    </row>
    <row r="8" spans="1:5" x14ac:dyDescent="0.25">
      <c r="A8" s="8" t="s">
        <v>68</v>
      </c>
      <c r="B8" s="9">
        <v>284805801</v>
      </c>
      <c r="C8" s="9">
        <v>284805801.37796807</v>
      </c>
      <c r="D8" s="9">
        <f t="shared" si="0"/>
        <v>-0.37796807289123535</v>
      </c>
      <c r="E8" s="10"/>
    </row>
    <row r="9" spans="1:5" x14ac:dyDescent="0.25">
      <c r="A9" s="8" t="s">
        <v>69</v>
      </c>
      <c r="B9" s="9">
        <v>1060000000</v>
      </c>
      <c r="C9" s="9">
        <v>955211693.6768893</v>
      </c>
      <c r="D9" s="9">
        <f t="shared" si="0"/>
        <v>104788306.3231107</v>
      </c>
      <c r="E9" s="10"/>
    </row>
    <row r="10" spans="1:5" ht="24" x14ac:dyDescent="0.25">
      <c r="A10" s="16" t="s">
        <v>70</v>
      </c>
      <c r="B10" s="17">
        <v>1339252071</v>
      </c>
      <c r="C10" s="17">
        <v>1339252071.3330276</v>
      </c>
      <c r="D10" s="17">
        <f t="shared" si="0"/>
        <v>-0.33302760124206543</v>
      </c>
      <c r="E10" s="18" t="s">
        <v>71</v>
      </c>
    </row>
    <row r="11" spans="1:5" x14ac:dyDescent="0.25">
      <c r="A11" s="8" t="s">
        <v>72</v>
      </c>
      <c r="B11" s="9">
        <v>434351340</v>
      </c>
      <c r="C11" s="9">
        <v>317674487.30708599</v>
      </c>
      <c r="D11" s="9">
        <f t="shared" si="0"/>
        <v>116676852.69291401</v>
      </c>
      <c r="E11" s="10"/>
    </row>
    <row r="12" spans="1:5" x14ac:dyDescent="0.25">
      <c r="A12" s="8" t="s">
        <v>73</v>
      </c>
      <c r="B12" s="9">
        <v>146000000</v>
      </c>
      <c r="C12" s="9">
        <v>145739698.41422197</v>
      </c>
      <c r="D12" s="9">
        <f t="shared" si="0"/>
        <v>260301.58577802777</v>
      </c>
      <c r="E12" s="10"/>
    </row>
    <row r="13" spans="1:5" ht="30" x14ac:dyDescent="0.25">
      <c r="A13" s="19" t="s">
        <v>74</v>
      </c>
      <c r="B13" s="17">
        <v>7831590388</v>
      </c>
      <c r="C13" s="17">
        <v>7115239857.4586487</v>
      </c>
      <c r="D13" s="17">
        <f t="shared" si="0"/>
        <v>716350530.54135132</v>
      </c>
      <c r="E13" s="20"/>
    </row>
    <row r="14" spans="1:5" ht="45" x14ac:dyDescent="0.25">
      <c r="A14" s="19" t="s">
        <v>75</v>
      </c>
      <c r="B14" s="17">
        <v>16041260647</v>
      </c>
      <c r="C14" s="17">
        <v>6601774947.3160334</v>
      </c>
      <c r="D14" s="17">
        <f t="shared" si="0"/>
        <v>9439485699.6839676</v>
      </c>
      <c r="E14" s="18"/>
    </row>
    <row r="15" spans="1:5" x14ac:dyDescent="0.25">
      <c r="A15" s="8" t="s">
        <v>76</v>
      </c>
      <c r="B15" s="9">
        <v>50000000</v>
      </c>
      <c r="C15" s="9">
        <v>49897706.387439996</v>
      </c>
      <c r="D15" s="9">
        <f t="shared" si="0"/>
        <v>102293.612560004</v>
      </c>
      <c r="E15" s="10"/>
    </row>
    <row r="16" spans="1:5" x14ac:dyDescent="0.25">
      <c r="A16" s="8" t="s">
        <v>77</v>
      </c>
      <c r="B16" s="9">
        <v>274833082</v>
      </c>
      <c r="C16" s="9">
        <v>273710549.38619</v>
      </c>
      <c r="D16" s="9">
        <f t="shared" si="0"/>
        <v>1122532.6138100028</v>
      </c>
      <c r="E16" s="10"/>
    </row>
    <row r="17" spans="1:7" ht="16.5" customHeight="1" x14ac:dyDescent="0.25">
      <c r="A17" s="21" t="s">
        <v>78</v>
      </c>
      <c r="B17" s="22">
        <v>1768461537</v>
      </c>
      <c r="C17" s="22">
        <v>1768461537</v>
      </c>
      <c r="D17" s="22">
        <f t="shared" si="0"/>
        <v>0</v>
      </c>
      <c r="E17" s="10"/>
    </row>
    <row r="18" spans="1:7" x14ac:dyDescent="0.25">
      <c r="A18" s="21" t="s">
        <v>79</v>
      </c>
      <c r="B18" s="22">
        <v>1495909812</v>
      </c>
      <c r="C18" s="22">
        <v>1495909812</v>
      </c>
      <c r="D18" s="22">
        <f t="shared" si="0"/>
        <v>0</v>
      </c>
      <c r="E18" s="10"/>
    </row>
    <row r="19" spans="1:7" x14ac:dyDescent="0.25">
      <c r="A19" s="21" t="s">
        <v>80</v>
      </c>
      <c r="B19" s="22">
        <v>3104297472</v>
      </c>
      <c r="C19" s="22">
        <v>3104297472</v>
      </c>
      <c r="D19" s="22">
        <f t="shared" si="0"/>
        <v>0</v>
      </c>
      <c r="E19" s="10"/>
    </row>
    <row r="20" spans="1:7" x14ac:dyDescent="0.25">
      <c r="A20" s="21" t="s">
        <v>81</v>
      </c>
      <c r="B20" s="22">
        <v>257506262</v>
      </c>
      <c r="C20" s="22">
        <v>257506262</v>
      </c>
      <c r="D20" s="22">
        <f t="shared" si="0"/>
        <v>0</v>
      </c>
      <c r="E20" s="10"/>
    </row>
    <row r="21" spans="1:7" x14ac:dyDescent="0.25">
      <c r="A21" s="21" t="s">
        <v>82</v>
      </c>
      <c r="B21" s="22">
        <v>8588622123</v>
      </c>
      <c r="C21" s="22">
        <v>8588622123</v>
      </c>
      <c r="D21" s="22">
        <f t="shared" si="0"/>
        <v>0</v>
      </c>
      <c r="E21" s="10"/>
    </row>
    <row r="22" spans="1:7" x14ac:dyDescent="0.25">
      <c r="A22" s="23" t="s">
        <v>83</v>
      </c>
      <c r="B22" s="24">
        <v>5000000000</v>
      </c>
      <c r="C22" s="24">
        <v>5000000000</v>
      </c>
      <c r="D22" s="24">
        <f t="shared" si="0"/>
        <v>0</v>
      </c>
      <c r="E22" s="25" t="s">
        <v>84</v>
      </c>
    </row>
    <row r="23" spans="1:7" x14ac:dyDescent="0.25">
      <c r="A23" s="23" t="s">
        <v>85</v>
      </c>
      <c r="B23" s="24">
        <v>224000000</v>
      </c>
      <c r="C23" s="24">
        <v>224000000</v>
      </c>
      <c r="D23" s="24">
        <f t="shared" si="0"/>
        <v>0</v>
      </c>
      <c r="E23" s="25" t="s">
        <v>84</v>
      </c>
    </row>
    <row r="24" spans="1:7" ht="15.75" thickBot="1" x14ac:dyDescent="0.3">
      <c r="A24" s="26" t="s">
        <v>86</v>
      </c>
      <c r="B24" s="27">
        <v>825938353</v>
      </c>
      <c r="C24" s="27">
        <v>825938353</v>
      </c>
      <c r="D24" s="27">
        <f t="shared" si="0"/>
        <v>0</v>
      </c>
      <c r="E24" s="28"/>
    </row>
    <row r="25" spans="1:7" x14ac:dyDescent="0.25">
      <c r="A25" s="29" t="s">
        <v>87</v>
      </c>
      <c r="B25" s="30">
        <f>SUM(B2:B24)</f>
        <v>129457464864</v>
      </c>
      <c r="C25" s="30">
        <f t="shared" ref="C25" si="1">SUM(C2:C24)</f>
        <v>119177634047.87888</v>
      </c>
      <c r="D25" s="30">
        <f>SUM(D2:D24)</f>
        <v>10279830816.121115</v>
      </c>
      <c r="E25"/>
    </row>
    <row r="26" spans="1:7" x14ac:dyDescent="0.25">
      <c r="E26" s="33"/>
    </row>
    <row r="29" spans="1:7" x14ac:dyDescent="0.25">
      <c r="A29" s="228" t="s">
        <v>88</v>
      </c>
      <c r="B29" s="228"/>
      <c r="C29" s="228"/>
      <c r="D29" s="228"/>
      <c r="E29" s="228"/>
      <c r="F29" s="228"/>
    </row>
    <row r="30" spans="1:7" x14ac:dyDescent="0.25">
      <c r="A30" s="34" t="s">
        <v>89</v>
      </c>
      <c r="B30" s="35" t="s">
        <v>90</v>
      </c>
      <c r="C30" s="36" t="s">
        <v>91</v>
      </c>
      <c r="D30" s="36" t="s">
        <v>92</v>
      </c>
      <c r="E30" s="36" t="s">
        <v>93</v>
      </c>
      <c r="F30" s="37" t="s">
        <v>94</v>
      </c>
      <c r="G30" s="37" t="s">
        <v>95</v>
      </c>
    </row>
    <row r="31" spans="1:7" ht="15" customHeight="1" x14ac:dyDescent="0.25">
      <c r="A31" s="229" t="s">
        <v>64</v>
      </c>
      <c r="B31" s="38" t="s">
        <v>96</v>
      </c>
      <c r="C31" s="231">
        <f>+D4</f>
        <v>740668337.55230713</v>
      </c>
      <c r="D31" s="39" t="s">
        <v>97</v>
      </c>
      <c r="E31" s="233"/>
      <c r="F31" s="226" t="s">
        <v>98</v>
      </c>
      <c r="G31" s="226" t="s">
        <v>99</v>
      </c>
    </row>
    <row r="32" spans="1:7" ht="23.25" thickBot="1" x14ac:dyDescent="0.3">
      <c r="A32" s="230"/>
      <c r="B32" s="40" t="s">
        <v>100</v>
      </c>
      <c r="C32" s="232"/>
      <c r="D32" s="41" t="s">
        <v>97</v>
      </c>
      <c r="E32" s="234"/>
      <c r="F32" s="227"/>
      <c r="G32" s="227"/>
    </row>
    <row r="33" spans="1:7" ht="15" customHeight="1" x14ac:dyDescent="0.25">
      <c r="A33" s="235" t="s">
        <v>65</v>
      </c>
      <c r="B33" s="42" t="s">
        <v>101</v>
      </c>
      <c r="C33" s="236">
        <f>+D5</f>
        <v>5030543678.3916664</v>
      </c>
      <c r="D33" s="238" t="s">
        <v>102</v>
      </c>
      <c r="E33" s="233"/>
      <c r="F33" s="43"/>
      <c r="G33" s="43"/>
    </row>
    <row r="34" spans="1:7" ht="81.75" customHeight="1" thickBot="1" x14ac:dyDescent="0.3">
      <c r="A34" s="230"/>
      <c r="B34" s="44" t="s">
        <v>103</v>
      </c>
      <c r="C34" s="237"/>
      <c r="D34" s="239"/>
      <c r="E34" s="234"/>
      <c r="F34" s="45" t="s">
        <v>104</v>
      </c>
      <c r="G34" s="45" t="s">
        <v>105</v>
      </c>
    </row>
    <row r="35" spans="1:7" ht="71.25" customHeight="1" thickBot="1" x14ac:dyDescent="0.3">
      <c r="A35" s="46" t="s">
        <v>66</v>
      </c>
      <c r="B35" s="47" t="s">
        <v>106</v>
      </c>
      <c r="C35" s="48">
        <f>+D6</f>
        <v>1646923577.3350339</v>
      </c>
      <c r="D35" s="41" t="s">
        <v>97</v>
      </c>
      <c r="E35" s="49" t="s">
        <v>107</v>
      </c>
      <c r="F35" s="45" t="s">
        <v>108</v>
      </c>
      <c r="G35" s="45" t="s">
        <v>109</v>
      </c>
    </row>
    <row r="36" spans="1:7" ht="45.75" customHeight="1" thickBot="1" x14ac:dyDescent="0.3">
      <c r="A36" s="46" t="s">
        <v>110</v>
      </c>
      <c r="B36" s="47" t="s">
        <v>111</v>
      </c>
      <c r="C36" s="48">
        <f>+D7</f>
        <v>901283152.46433783</v>
      </c>
      <c r="D36" s="41" t="s">
        <v>97</v>
      </c>
      <c r="E36" s="49" t="s">
        <v>112</v>
      </c>
      <c r="F36" s="45" t="s">
        <v>113</v>
      </c>
      <c r="G36" s="45" t="s">
        <v>114</v>
      </c>
    </row>
    <row r="37" spans="1:7" ht="18" customHeight="1" x14ac:dyDescent="0.25">
      <c r="A37" s="235" t="s">
        <v>69</v>
      </c>
      <c r="B37" s="38" t="s">
        <v>115</v>
      </c>
      <c r="C37" s="236"/>
      <c r="D37" s="39" t="s">
        <v>116</v>
      </c>
      <c r="E37" s="233" t="s">
        <v>117</v>
      </c>
      <c r="F37" s="240" t="s">
        <v>118</v>
      </c>
      <c r="G37" s="240" t="s">
        <v>119</v>
      </c>
    </row>
    <row r="38" spans="1:7" ht="27" customHeight="1" thickBot="1" x14ac:dyDescent="0.3">
      <c r="A38" s="230"/>
      <c r="B38" s="50" t="s">
        <v>120</v>
      </c>
      <c r="C38" s="237"/>
      <c r="D38" s="41"/>
      <c r="E38" s="234"/>
      <c r="F38" s="227"/>
      <c r="G38" s="227"/>
    </row>
    <row r="39" spans="1:7" ht="26.25" customHeight="1" x14ac:dyDescent="0.25">
      <c r="A39" s="229" t="s">
        <v>72</v>
      </c>
      <c r="B39" s="38" t="s">
        <v>121</v>
      </c>
      <c r="C39" s="236">
        <f>+D11</f>
        <v>116676852.69291401</v>
      </c>
      <c r="D39" s="39" t="s">
        <v>102</v>
      </c>
      <c r="E39" s="241" t="s">
        <v>122</v>
      </c>
      <c r="F39" s="240" t="s">
        <v>123</v>
      </c>
      <c r="G39" s="240" t="s">
        <v>124</v>
      </c>
    </row>
    <row r="40" spans="1:7" ht="30" customHeight="1" thickBot="1" x14ac:dyDescent="0.3">
      <c r="A40" s="230"/>
      <c r="B40" s="50" t="s">
        <v>125</v>
      </c>
      <c r="C40" s="237"/>
      <c r="D40" s="51"/>
      <c r="E40" s="242"/>
      <c r="F40" s="227"/>
      <c r="G40" s="227"/>
    </row>
    <row r="41" spans="1:7" x14ac:dyDescent="0.25">
      <c r="A41" s="235" t="s">
        <v>74</v>
      </c>
      <c r="B41" s="52" t="s">
        <v>126</v>
      </c>
      <c r="C41" s="236">
        <f>+D13</f>
        <v>716350530.54135132</v>
      </c>
      <c r="D41" s="39" t="s">
        <v>97</v>
      </c>
      <c r="E41" s="244" t="s">
        <v>127</v>
      </c>
      <c r="F41" s="43" t="s">
        <v>128</v>
      </c>
      <c r="G41" s="43" t="s">
        <v>129</v>
      </c>
    </row>
    <row r="42" spans="1:7" ht="24.75" x14ac:dyDescent="0.25">
      <c r="A42" s="229"/>
      <c r="B42" s="52" t="s">
        <v>130</v>
      </c>
      <c r="C42" s="243"/>
      <c r="D42" s="53" t="s">
        <v>131</v>
      </c>
      <c r="E42" s="244"/>
      <c r="F42" s="43"/>
      <c r="G42" s="43"/>
    </row>
    <row r="43" spans="1:7" ht="15.75" thickBot="1" x14ac:dyDescent="0.3">
      <c r="A43" s="230"/>
      <c r="B43" s="50" t="s">
        <v>132</v>
      </c>
      <c r="C43" s="237"/>
      <c r="D43" s="41" t="s">
        <v>116</v>
      </c>
      <c r="E43" s="242"/>
      <c r="F43" s="45" t="s">
        <v>133</v>
      </c>
      <c r="G43" s="45" t="s">
        <v>134</v>
      </c>
    </row>
    <row r="44" spans="1:7" ht="24.75" customHeight="1" x14ac:dyDescent="0.25">
      <c r="A44" s="235" t="s">
        <v>75</v>
      </c>
      <c r="B44" s="54" t="s">
        <v>135</v>
      </c>
      <c r="C44" s="236">
        <f>+D14</f>
        <v>9439485699.6839676</v>
      </c>
      <c r="D44" s="39" t="s">
        <v>97</v>
      </c>
      <c r="E44" s="245"/>
      <c r="F44" s="226" t="s">
        <v>136</v>
      </c>
      <c r="G44" s="226" t="s">
        <v>129</v>
      </c>
    </row>
    <row r="45" spans="1:7" ht="24.75" x14ac:dyDescent="0.25">
      <c r="A45" s="229"/>
      <c r="B45" s="55" t="s">
        <v>137</v>
      </c>
      <c r="C45" s="243"/>
      <c r="D45" s="39" t="s">
        <v>97</v>
      </c>
      <c r="E45" s="245"/>
      <c r="F45" s="226"/>
      <c r="G45" s="226"/>
    </row>
    <row r="46" spans="1:7" ht="25.5" customHeight="1" x14ac:dyDescent="0.25">
      <c r="A46" s="229"/>
      <c r="B46" s="56" t="s">
        <v>138</v>
      </c>
      <c r="C46" s="243"/>
      <c r="D46" s="39" t="s">
        <v>97</v>
      </c>
      <c r="E46" s="245"/>
      <c r="F46" s="226"/>
      <c r="G46" s="226"/>
    </row>
    <row r="47" spans="1:7" ht="41.25" customHeight="1" thickBot="1" x14ac:dyDescent="0.3">
      <c r="A47" s="230"/>
      <c r="B47" s="57" t="s">
        <v>139</v>
      </c>
      <c r="C47" s="237"/>
      <c r="D47" s="51"/>
      <c r="E47" s="246"/>
      <c r="F47" s="45" t="s">
        <v>140</v>
      </c>
      <c r="G47" s="45" t="s">
        <v>105</v>
      </c>
    </row>
    <row r="48" spans="1:7" x14ac:dyDescent="0.25">
      <c r="A48" s="58"/>
      <c r="B48" s="59" t="s">
        <v>141</v>
      </c>
      <c r="C48" s="60">
        <f>SUM(C31:C47)</f>
        <v>18591931828.661579</v>
      </c>
    </row>
    <row r="50" spans="1:5" x14ac:dyDescent="0.25">
      <c r="A50" s="61" t="s">
        <v>142</v>
      </c>
      <c r="B50" s="61"/>
      <c r="C50" s="61"/>
      <c r="D50" s="61"/>
      <c r="E50"/>
    </row>
    <row r="51" spans="1:5" x14ac:dyDescent="0.25">
      <c r="A51" s="62" t="s">
        <v>143</v>
      </c>
      <c r="B51" s="63" t="s">
        <v>91</v>
      </c>
      <c r="C51" s="63" t="s">
        <v>144</v>
      </c>
      <c r="D51" s="63" t="s">
        <v>145</v>
      </c>
      <c r="E51" s="64" t="s">
        <v>146</v>
      </c>
    </row>
    <row r="52" spans="1:5" ht="56.25" x14ac:dyDescent="0.25">
      <c r="A52" s="19" t="s">
        <v>75</v>
      </c>
      <c r="B52" s="65">
        <f>+D3</f>
        <v>-8422667440.2145767</v>
      </c>
      <c r="C52" s="66" t="s">
        <v>62</v>
      </c>
      <c r="D52" s="67" t="s">
        <v>147</v>
      </c>
      <c r="E52" s="68" t="s">
        <v>148</v>
      </c>
    </row>
    <row r="53" spans="1:5" ht="48" x14ac:dyDescent="0.25">
      <c r="A53" s="16" t="s">
        <v>67</v>
      </c>
      <c r="B53" s="69">
        <v>159027035</v>
      </c>
      <c r="C53" s="70" t="s">
        <v>68</v>
      </c>
      <c r="D53" s="71" t="s">
        <v>149</v>
      </c>
      <c r="E53" s="68" t="s">
        <v>150</v>
      </c>
    </row>
    <row r="54" spans="1:5" x14ac:dyDescent="0.25">
      <c r="A54"/>
      <c r="B54" s="32"/>
      <c r="E54"/>
    </row>
    <row r="55" spans="1:5" ht="15.75" thickBot="1" x14ac:dyDescent="0.3">
      <c r="A55"/>
      <c r="B55" s="32"/>
      <c r="E55"/>
    </row>
    <row r="56" spans="1:5" ht="15.75" x14ac:dyDescent="0.25">
      <c r="A56" s="72" t="s">
        <v>151</v>
      </c>
      <c r="B56" s="73"/>
      <c r="E56"/>
    </row>
    <row r="57" spans="1:5" x14ac:dyDescent="0.25">
      <c r="A57" s="74" t="s">
        <v>152</v>
      </c>
      <c r="B57" s="75" t="s">
        <v>91</v>
      </c>
      <c r="E57"/>
    </row>
    <row r="58" spans="1:5" x14ac:dyDescent="0.25">
      <c r="A58" s="8" t="s">
        <v>153</v>
      </c>
      <c r="B58" s="76">
        <f>+C78</f>
        <v>126052345944</v>
      </c>
      <c r="E58"/>
    </row>
    <row r="59" spans="1:5" x14ac:dyDescent="0.25">
      <c r="A59" s="8" t="s">
        <v>154</v>
      </c>
      <c r="B59" s="76">
        <f>+C83</f>
        <v>28064619790</v>
      </c>
      <c r="E59"/>
    </row>
    <row r="60" spans="1:5" ht="24" x14ac:dyDescent="0.25">
      <c r="A60" s="77" t="s">
        <v>155</v>
      </c>
      <c r="B60" s="78">
        <f>+C79-B59</f>
        <v>6136338428</v>
      </c>
      <c r="C60" s="79" t="s">
        <v>156</v>
      </c>
      <c r="E60"/>
    </row>
    <row r="61" spans="1:5" x14ac:dyDescent="0.25">
      <c r="A61" s="8" t="s">
        <v>157</v>
      </c>
      <c r="B61" s="76">
        <f>+B58-B59-B60</f>
        <v>91851387726</v>
      </c>
      <c r="E61"/>
    </row>
    <row r="62" spans="1:5" ht="15.75" thickBot="1" x14ac:dyDescent="0.3">
      <c r="A62" s="80" t="s">
        <v>158</v>
      </c>
      <c r="B62" s="81">
        <f>+B59/B58</f>
        <v>0.22264258217350422</v>
      </c>
      <c r="E62"/>
    </row>
    <row r="63" spans="1:5" x14ac:dyDescent="0.25">
      <c r="A63"/>
      <c r="B63" s="82"/>
      <c r="E63"/>
    </row>
    <row r="64" spans="1:5" x14ac:dyDescent="0.25">
      <c r="A64"/>
      <c r="B64" s="83"/>
      <c r="E64"/>
    </row>
    <row r="65" spans="1:5" x14ac:dyDescent="0.25">
      <c r="A65" s="84" t="s">
        <v>159</v>
      </c>
      <c r="B65" s="84"/>
      <c r="C65" s="84"/>
      <c r="E65"/>
    </row>
    <row r="66" spans="1:5" x14ac:dyDescent="0.25">
      <c r="A66" s="85" t="s">
        <v>160</v>
      </c>
      <c r="B66" s="86"/>
      <c r="C66" s="87">
        <v>118704526772</v>
      </c>
      <c r="E66"/>
    </row>
    <row r="67" spans="1:5" x14ac:dyDescent="0.25">
      <c r="A67" s="88" t="s">
        <v>161</v>
      </c>
      <c r="B67" s="32"/>
      <c r="C67" s="32">
        <f>+B68+B69+B70+B71</f>
        <v>12752938092</v>
      </c>
      <c r="E67"/>
    </row>
    <row r="68" spans="1:5" x14ac:dyDescent="0.25">
      <c r="A68" t="s">
        <v>162</v>
      </c>
      <c r="B68" s="89">
        <v>7025971007</v>
      </c>
      <c r="E68"/>
    </row>
    <row r="69" spans="1:5" x14ac:dyDescent="0.25">
      <c r="A69" t="s">
        <v>163</v>
      </c>
      <c r="B69" s="89">
        <v>1495909812</v>
      </c>
      <c r="E69"/>
    </row>
    <row r="70" spans="1:5" x14ac:dyDescent="0.25">
      <c r="A70" t="s">
        <v>164</v>
      </c>
      <c r="B70" s="89">
        <v>825938353</v>
      </c>
      <c r="E70"/>
    </row>
    <row r="71" spans="1:5" x14ac:dyDescent="0.25">
      <c r="A71" s="90" t="s">
        <v>165</v>
      </c>
      <c r="B71" s="91">
        <v>3405118920</v>
      </c>
      <c r="C71" s="92"/>
      <c r="E71"/>
    </row>
    <row r="72" spans="1:5" x14ac:dyDescent="0.25">
      <c r="A72" s="88" t="s">
        <v>166</v>
      </c>
      <c r="B72" s="89"/>
      <c r="C72" s="32">
        <f>-B73</f>
        <v>-2000000000</v>
      </c>
      <c r="E72"/>
    </row>
    <row r="73" spans="1:5" x14ac:dyDescent="0.25">
      <c r="A73" t="s">
        <v>167</v>
      </c>
      <c r="B73" s="89">
        <v>2000000000</v>
      </c>
      <c r="E73"/>
    </row>
    <row r="74" spans="1:5" x14ac:dyDescent="0.25">
      <c r="A74" s="93" t="s">
        <v>168</v>
      </c>
      <c r="B74" s="30"/>
      <c r="C74" s="94">
        <f>+C66+C67+C72</f>
        <v>129457464864</v>
      </c>
      <c r="E74"/>
    </row>
    <row r="78" spans="1:5" x14ac:dyDescent="0.25">
      <c r="B78" s="95" t="s">
        <v>169</v>
      </c>
      <c r="C78" s="95">
        <v>126052345944</v>
      </c>
    </row>
    <row r="79" spans="1:5" x14ac:dyDescent="0.25">
      <c r="B79" s="95" t="s">
        <v>170</v>
      </c>
      <c r="C79" s="95">
        <v>34200958218</v>
      </c>
    </row>
    <row r="80" spans="1:5" x14ac:dyDescent="0.25">
      <c r="B80" s="95" t="s">
        <v>171</v>
      </c>
      <c r="C80" s="95">
        <v>91851387726</v>
      </c>
    </row>
    <row r="81" spans="2:3" x14ac:dyDescent="0.25">
      <c r="B81" s="95" t="s">
        <v>94</v>
      </c>
      <c r="C81" s="95">
        <v>11074423275</v>
      </c>
    </row>
    <row r="82" spans="2:3" x14ac:dyDescent="0.25">
      <c r="B82" s="95" t="s">
        <v>172</v>
      </c>
      <c r="C82" s="95">
        <v>16990196515</v>
      </c>
    </row>
    <row r="83" spans="2:3" x14ac:dyDescent="0.25">
      <c r="B83" s="95" t="s">
        <v>154</v>
      </c>
      <c r="C83" s="95">
        <f>+C81+C82</f>
        <v>28064619790</v>
      </c>
    </row>
    <row r="84" spans="2:3" x14ac:dyDescent="0.25">
      <c r="B84" s="95" t="s">
        <v>173</v>
      </c>
      <c r="C84" s="95">
        <f>+C79-C83</f>
        <v>6136338428</v>
      </c>
    </row>
    <row r="85" spans="2:3" x14ac:dyDescent="0.25">
      <c r="B85" s="95"/>
      <c r="C85" s="95">
        <f>+C78-C80</f>
        <v>34200958218</v>
      </c>
    </row>
    <row r="86" spans="2:3" x14ac:dyDescent="0.25">
      <c r="B86" s="95"/>
      <c r="C86" s="95">
        <f>+C85-C83</f>
        <v>6136338428</v>
      </c>
    </row>
  </sheetData>
  <mergeCells count="28">
    <mergeCell ref="F44:F46"/>
    <mergeCell ref="G44:G46"/>
    <mergeCell ref="A41:A43"/>
    <mergeCell ref="C41:C43"/>
    <mergeCell ref="E41:E43"/>
    <mergeCell ref="A44:A47"/>
    <mergeCell ref="C44:C47"/>
    <mergeCell ref="E44:E47"/>
    <mergeCell ref="F37:F38"/>
    <mergeCell ref="G37:G38"/>
    <mergeCell ref="A39:A40"/>
    <mergeCell ref="C39:C40"/>
    <mergeCell ref="E39:E40"/>
    <mergeCell ref="F39:F40"/>
    <mergeCell ref="G39:G40"/>
    <mergeCell ref="A33:A34"/>
    <mergeCell ref="C33:C34"/>
    <mergeCell ref="D33:D34"/>
    <mergeCell ref="E33:E34"/>
    <mergeCell ref="A37:A38"/>
    <mergeCell ref="C37:C38"/>
    <mergeCell ref="E37:E38"/>
    <mergeCell ref="G31:G32"/>
    <mergeCell ref="A29:F29"/>
    <mergeCell ref="A31:A32"/>
    <mergeCell ref="C31:C32"/>
    <mergeCell ref="E31:E32"/>
    <mergeCell ref="F31:F3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DFF1A7BF33A048A96F17EE9DE5F8B4" ma:contentTypeVersion="1" ma:contentTypeDescription="Crear nuevo documento." ma:contentTypeScope="" ma:versionID="c31c5d5e3b9dc190cc56e3472a30ee06">
  <xsd:schema xmlns:xsd="http://www.w3.org/2001/XMLSchema" xmlns:xs="http://www.w3.org/2001/XMLSchema" xmlns:p="http://schemas.microsoft.com/office/2006/metadata/properties" xmlns:ns2="584f357b-a554-460e-9aa2-a1fbe49b17b8" targetNamespace="http://schemas.microsoft.com/office/2006/metadata/properties" ma:root="true" ma:fieldsID="0210bdf56cec92bc8868605d4287e24f" ns2:_="">
    <xsd:import namespace="584f357b-a554-460e-9aa2-a1fbe49b17b8"/>
    <xsd:element name="properties">
      <xsd:complexType>
        <xsd:sequence>
          <xsd:element name="documentManagement">
            <xsd:complexType>
              <xsd:all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57b-a554-460e-9aa2-a1fbe49b17b8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584f357b-a554-460e-9aa2-a1fbe49b17b8">2026-04-08T07:00:00+00:00</Fecha>
  </documentManagement>
</p:properties>
</file>

<file path=customXml/itemProps1.xml><?xml version="1.0" encoding="utf-8"?>
<ds:datastoreItem xmlns:ds="http://schemas.openxmlformats.org/officeDocument/2006/customXml" ds:itemID="{8EF363D9-B0E6-47B3-AE12-2B386039A5E0}"/>
</file>

<file path=customXml/itemProps2.xml><?xml version="1.0" encoding="utf-8"?>
<ds:datastoreItem xmlns:ds="http://schemas.openxmlformats.org/officeDocument/2006/customXml" ds:itemID="{BD8E02A1-ACC7-4D59-8FA6-33FB068E82FD}"/>
</file>

<file path=customXml/itemProps3.xml><?xml version="1.0" encoding="utf-8"?>
<ds:datastoreItem xmlns:ds="http://schemas.openxmlformats.org/officeDocument/2006/customXml" ds:itemID="{682D047E-6A42-45F1-A29E-8A839470AE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2026</vt:lpstr>
      <vt:lpstr>Resumen</vt:lpstr>
      <vt:lpstr>'SGTO Plan Indicativo 2026'!Área_de_impresión</vt:lpstr>
      <vt:lpstr>'SGTO Plan Indicativo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2026-04-07T15:35:23Z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0x0101001FDFF1A7BF33A048A96F17EE9DE5F8B4</vt:lpwstr>
  </property>
</Properties>
</file>