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defaultThemeVersion="124226"/>
  <mc:AlternateContent xmlns:mc="http://schemas.openxmlformats.org/markup-compatibility/2006">
    <mc:Choice Requires="x15">
      <x15ac:absPath xmlns:x15ac="http://schemas.microsoft.com/office/spreadsheetml/2010/11/ac" url="C:\Users\Claudia\Desktop\ISVIMED 2024 - 2025\PLAN DE ACCIÓN 2025\MARZO 2025 - PA - PI\"/>
    </mc:Choice>
  </mc:AlternateContent>
  <xr:revisionPtr revIDLastSave="0" documentId="13_ncr:1_{F154FF9C-CB0B-4384-957C-3F9040D9C3C9}" xr6:coauthVersionLast="47" xr6:coauthVersionMax="47" xr10:uidLastSave="{00000000-0000-0000-0000-000000000000}"/>
  <bookViews>
    <workbookView xWindow="-120" yWindow="-120" windowWidth="20730" windowHeight="11160" xr2:uid="{00000000-000D-0000-FFFF-FFFF00000000}"/>
  </bookViews>
  <sheets>
    <sheet name="SGTO Plan Indicativo 2025" sheetId="4" r:id="rId1"/>
    <sheet name="Resumen" sheetId="5" state="hidden" r:id="rId2"/>
  </sheets>
  <externalReferences>
    <externalReference r:id="rId3"/>
  </externalReferences>
  <definedNames>
    <definedName name="Años_préstamo">[1]amortization!$C$10</definedName>
    <definedName name="_xlnm.Print_Area" localSheetId="0">'SGTO Plan Indicativo 2025'!$A$10:$AI$17</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'SGTO Plan Indicativo 2025'!$10:$10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V17" i="4" l="1"/>
  <c r="AH11" i="4" l="1"/>
  <c r="AI11" i="4"/>
  <c r="AF11" i="4"/>
  <c r="K11" i="4" l="1"/>
  <c r="AD12" i="4" l="1"/>
  <c r="AD13" i="4"/>
  <c r="AE13" i="4" s="1"/>
  <c r="AD14" i="4"/>
  <c r="AE14" i="4" s="1"/>
  <c r="AD15" i="4"/>
  <c r="AE15" i="4" s="1"/>
  <c r="AD16" i="4"/>
  <c r="AE16" i="4" s="1"/>
  <c r="AD17" i="4"/>
  <c r="AE17" i="4" s="1"/>
  <c r="AD18" i="4"/>
  <c r="AE18" i="4" s="1"/>
  <c r="AD19" i="4"/>
  <c r="AE19" i="4" s="1"/>
  <c r="V12" i="4"/>
  <c r="W12" i="4" s="1"/>
  <c r="V13" i="4"/>
  <c r="W13" i="4" s="1"/>
  <c r="V14" i="4"/>
  <c r="W14" i="4" s="1"/>
  <c r="V15" i="4"/>
  <c r="V16" i="4"/>
  <c r="W17" i="4"/>
  <c r="V18" i="4"/>
  <c r="W18" i="4" s="1"/>
  <c r="V19" i="4"/>
  <c r="AG11" i="4"/>
  <c r="AE11" i="4"/>
  <c r="AD11" i="4"/>
  <c r="W11" i="4"/>
  <c r="V11" i="4"/>
  <c r="AF12" i="4" l="1"/>
  <c r="AF19" i="4"/>
  <c r="AG19" i="4"/>
  <c r="W19" i="4"/>
  <c r="AF18" i="4"/>
  <c r="AH18" i="4" s="1"/>
  <c r="AI18" i="4" s="1"/>
  <c r="AF17" i="4"/>
  <c r="AH17" i="4" s="1"/>
  <c r="AI17" i="4" s="1"/>
  <c r="AF16" i="4"/>
  <c r="W16" i="4"/>
  <c r="AF15" i="4"/>
  <c r="W15" i="4"/>
  <c r="AF14" i="4"/>
  <c r="AF13" i="4"/>
  <c r="AE12" i="4"/>
  <c r="AH14" i="4" l="1"/>
  <c r="AI14" i="4" s="1"/>
  <c r="AI13" i="4"/>
  <c r="AH13" i="4"/>
  <c r="K16" i="4"/>
  <c r="AH16" i="4"/>
  <c r="AI16" i="4" s="1"/>
  <c r="K15" i="4"/>
  <c r="AH15" i="4"/>
  <c r="AI15" i="4" s="1"/>
  <c r="AH12" i="4"/>
  <c r="AI12" i="4" s="1"/>
  <c r="K12" i="4"/>
  <c r="K19" i="4"/>
  <c r="AH19" i="4"/>
  <c r="AI19" i="4" s="1"/>
  <c r="AG12" i="4"/>
  <c r="AG18" i="4"/>
  <c r="K18" i="4"/>
  <c r="K17" i="4"/>
  <c r="AG17" i="4"/>
  <c r="AG16" i="4"/>
  <c r="AG15" i="4"/>
  <c r="AG14" i="4"/>
  <c r="K14" i="4"/>
  <c r="AG13" i="4"/>
  <c r="K13" i="4"/>
  <c r="C85" i="5" l="1"/>
  <c r="C83" i="5"/>
  <c r="C84" i="5" s="1"/>
  <c r="C72" i="5"/>
  <c r="C67" i="5"/>
  <c r="B58" i="5"/>
  <c r="C25" i="5"/>
  <c r="B25" i="5"/>
  <c r="D24" i="5"/>
  <c r="D23" i="5"/>
  <c r="D22" i="5"/>
  <c r="D21" i="5"/>
  <c r="D20" i="5"/>
  <c r="D19" i="5"/>
  <c r="D18" i="5"/>
  <c r="D17" i="5"/>
  <c r="D16" i="5"/>
  <c r="D15" i="5"/>
  <c r="D14" i="5"/>
  <c r="C44" i="5"/>
  <c r="D13" i="5"/>
  <c r="C41" i="5"/>
  <c r="D12" i="5"/>
  <c r="D11" i="5"/>
  <c r="C39" i="5" s="1"/>
  <c r="D10" i="5"/>
  <c r="D9" i="5"/>
  <c r="D8" i="5"/>
  <c r="D7" i="5"/>
  <c r="C36" i="5"/>
  <c r="D6" i="5"/>
  <c r="C35" i="5"/>
  <c r="D5" i="5"/>
  <c r="C33" i="5"/>
  <c r="D4" i="5"/>
  <c r="C31" i="5"/>
  <c r="C48" i="5" s="1"/>
  <c r="D3" i="5"/>
  <c r="D2" i="5"/>
  <c r="D25" i="5" s="1"/>
  <c r="C74" i="5"/>
  <c r="B52" i="5"/>
  <c r="C86" i="5" l="1"/>
  <c r="B59" i="5"/>
  <c r="B62" i="5" l="1"/>
  <c r="B60" i="5"/>
  <c r="B61" i="5"/>
</calcChain>
</file>

<file path=xl/sharedStrings.xml><?xml version="1.0" encoding="utf-8"?>
<sst xmlns="http://schemas.openxmlformats.org/spreadsheetml/2006/main" count="269" uniqueCount="224">
  <si>
    <t>Consolidado Seguimiento Año</t>
  </si>
  <si>
    <t>Seguimiento Cuatrienio</t>
  </si>
  <si>
    <t>Observaciones</t>
  </si>
  <si>
    <t>Código Programa / Proyecto</t>
  </si>
  <si>
    <t>Nombre Programa / Proyecto PDM</t>
  </si>
  <si>
    <t>Código Indicador</t>
  </si>
  <si>
    <t>Nombre Indicador</t>
  </si>
  <si>
    <t>Unidad</t>
  </si>
  <si>
    <t>Sentido</t>
  </si>
  <si>
    <t>Meta 2024</t>
  </si>
  <si>
    <t>Meta 2025</t>
  </si>
  <si>
    <t>Meta 2026</t>
  </si>
  <si>
    <t>Meta 2027</t>
  </si>
  <si>
    <t>Enero</t>
  </si>
  <si>
    <t>Febrero</t>
  </si>
  <si>
    <t>Marzo</t>
  </si>
  <si>
    <t>Abril</t>
  </si>
  <si>
    <t>Mayo</t>
  </si>
  <si>
    <t>Junio</t>
  </si>
  <si>
    <r>
      <t xml:space="preserve">Avance Acumulado Primer semestre  </t>
    </r>
    <r>
      <rPr>
        <b/>
        <sz val="9"/>
        <color theme="0" tint="-0.249977111117893"/>
        <rFont val="Calibri"/>
        <family val="2"/>
        <scheme val="minor"/>
      </rPr>
      <t xml:space="preserve">(d) </t>
    </r>
  </si>
  <si>
    <r>
      <t xml:space="preserve">% de Avance Acumulado sobre Meta del Año Primer Semestre </t>
    </r>
    <r>
      <rPr>
        <b/>
        <sz val="9"/>
        <color theme="0" tint="-0.14999847407452621"/>
        <rFont val="Calibri"/>
        <family val="2"/>
        <scheme val="minor"/>
      </rPr>
      <t>(d/c)</t>
    </r>
  </si>
  <si>
    <t>Julio</t>
  </si>
  <si>
    <t>Agosto</t>
  </si>
  <si>
    <t>Septiembre</t>
  </si>
  <si>
    <t>Octubre</t>
  </si>
  <si>
    <t>Noviembre</t>
  </si>
  <si>
    <t>Diciembre</t>
  </si>
  <si>
    <r>
      <t xml:space="preserve">Avance Acumulado Segundo Semestre  </t>
    </r>
    <r>
      <rPr>
        <b/>
        <sz val="9"/>
        <color theme="0" tint="-0.249977111117893"/>
        <rFont val="Calibri"/>
        <family val="2"/>
        <scheme val="minor"/>
      </rPr>
      <t xml:space="preserve">(e) </t>
    </r>
  </si>
  <si>
    <r>
      <t xml:space="preserve">% de Avance Acumulado sobre  Meta del Año Segundo Semestre </t>
    </r>
    <r>
      <rPr>
        <b/>
        <sz val="9"/>
        <color theme="0" tint="-0.14999847407452621"/>
        <rFont val="Calibri"/>
        <family val="2"/>
        <scheme val="minor"/>
      </rPr>
      <t>(e/c)</t>
    </r>
  </si>
  <si>
    <r>
      <t>Avance Acumulado Toral Año</t>
    </r>
    <r>
      <rPr>
        <b/>
        <sz val="9"/>
        <color theme="0" tint="-0.249977111117893"/>
        <rFont val="Calibri"/>
        <family val="2"/>
        <scheme val="minor"/>
      </rPr>
      <t xml:space="preserve">(f) </t>
    </r>
  </si>
  <si>
    <r>
      <t xml:space="preserve">% de Avance Acumulado Total sobre  Meta del Año </t>
    </r>
    <r>
      <rPr>
        <b/>
        <sz val="9"/>
        <color theme="0" tint="-0.14999847407452621"/>
        <rFont val="Calibri"/>
        <family val="2"/>
        <scheme val="minor"/>
      </rPr>
      <t>(f/c)</t>
    </r>
  </si>
  <si>
    <r>
      <t xml:space="preserve">Avance Acumulado sobre Meta Plan </t>
    </r>
    <r>
      <rPr>
        <b/>
        <sz val="9"/>
        <color theme="0" tint="-0.14999847407452621"/>
        <rFont val="Calibri"/>
        <family val="2"/>
        <scheme val="minor"/>
      </rPr>
      <t xml:space="preserve">(b+f) </t>
    </r>
  </si>
  <si>
    <r>
      <t xml:space="preserve">% de Avance Acumulado sobre Meta Plan </t>
    </r>
    <r>
      <rPr>
        <b/>
        <sz val="9"/>
        <color theme="0" tint="-0.249977111117893"/>
        <rFont val="Calibri"/>
        <family val="2"/>
        <scheme val="minor"/>
      </rPr>
      <t>((b+f)/a)</t>
    </r>
  </si>
  <si>
    <t>Subdirección Responsable</t>
  </si>
  <si>
    <t>Observaciones al Seguimiento</t>
  </si>
  <si>
    <t>4.2.3.1</t>
  </si>
  <si>
    <t>Sesiones del Consejo Consultivo Distrital de Política Habitacional realizadas</t>
  </si>
  <si>
    <t xml:space="preserve">Número </t>
  </si>
  <si>
    <t>Creciente</t>
  </si>
  <si>
    <t>4.2.1.1</t>
  </si>
  <si>
    <t>Asistencia técnicas de acompañamiento  social realizadas</t>
  </si>
  <si>
    <t>Subdirección Poblacional - Claudia Rodriguez</t>
  </si>
  <si>
    <t>4.2.4.1</t>
  </si>
  <si>
    <t xml:space="preserve">Inquilinatos acompañados socialmente </t>
  </si>
  <si>
    <t>4.2.1.2</t>
  </si>
  <si>
    <t>Hogares beneficiados con subsidio distrital para la adquisición de vivienda</t>
  </si>
  <si>
    <t>4.2.2.2</t>
  </si>
  <si>
    <t>Hogares beneficiados con subsidio distrital para mejoramiento de vivienda</t>
  </si>
  <si>
    <t>Subdirección Dotación
Mauricio Zapata Alvarez</t>
  </si>
  <si>
    <t>4.2.2.3</t>
  </si>
  <si>
    <t>Hogares beneficiados mediante resoluciones de reconocimiento de edificaciones</t>
  </si>
  <si>
    <t>Subdirección Dotación.       Ludwing Alvarez Zapata</t>
  </si>
  <si>
    <t>4.2.2.1</t>
  </si>
  <si>
    <t xml:space="preserve">Bienes fiscales saneados   y titulados  </t>
  </si>
  <si>
    <t>Subdirección Jurídica.             Sandra Escudero</t>
  </si>
  <si>
    <t xml:space="preserve">INDICADORES DE RESULTADO </t>
  </si>
  <si>
    <t>4.2.1</t>
  </si>
  <si>
    <t>Nuevos hogares que superan el déficit cuantitativo de vivienda</t>
  </si>
  <si>
    <t>4.2.2</t>
  </si>
  <si>
    <t>Nuevos hogares que superan el déficit cualitativo de vivienda</t>
  </si>
  <si>
    <t>Observación General</t>
  </si>
  <si>
    <t>Convenciones:</t>
  </si>
  <si>
    <t>Indicadores sin programación para la vigencia</t>
  </si>
  <si>
    <t xml:space="preserve">Indicadores de resultado </t>
  </si>
  <si>
    <t>Elaboró</t>
  </si>
  <si>
    <t>Revisó</t>
  </si>
  <si>
    <t>Aprobó</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</si>
  <si>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</si>
  <si>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</si>
  <si>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</si>
  <si>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</si>
  <si>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</si>
  <si>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</si>
  <si>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</si>
  <si>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</si>
  <si>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</si>
  <si>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</si>
  <si>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</si>
  <si>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</si>
  <si>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</si>
  <si>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</si>
  <si>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</si>
  <si>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</si>
  <si>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</si>
  <si>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</si>
  <si>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</si>
  <si>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</si>
  <si>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</si>
  <si>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</si>
  <si>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</si>
  <si>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</si>
  <si>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</si>
  <si>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</si>
  <si>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</si>
  <si>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</si>
  <si>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</si>
  <si>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</si>
  <si>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</si>
  <si>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</si>
  <si>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</si>
  <si>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</si>
  <si>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</si>
  <si>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</si>
  <si>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</si>
  <si>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</si>
  <si>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</si>
  <si>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</si>
  <si>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</si>
  <si>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</si>
  <si>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</si>
  <si>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</si>
  <si>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</si>
  <si>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</si>
  <si>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</si>
  <si>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</si>
  <si>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</si>
  <si>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</si>
  <si>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</si>
  <si>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</si>
  <si>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</si>
  <si>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</si>
  <si>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</si>
  <si>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</si>
  <si>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</si>
  <si>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</si>
  <si>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</si>
  <si>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</si>
  <si>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</si>
  <si>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</si>
  <si>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</si>
  <si>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</si>
  <si>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</si>
  <si>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</si>
  <si>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</si>
  <si>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</si>
  <si>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</si>
  <si>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</si>
  <si>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</si>
  <si>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</si>
  <si>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</si>
  <si>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</si>
  <si>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</si>
  <si>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</si>
  <si>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</si>
  <si>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</si>
  <si>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</si>
  <si>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</si>
  <si>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</si>
  <si>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</si>
  <si>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</si>
  <si>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</si>
  <si>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</si>
  <si>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</si>
  <si>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</si>
  <si>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</si>
  <si>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</si>
  <si>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</si>
  <si>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</si>
  <si>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</si>
  <si>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</si>
  <si>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</si>
  <si>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</si>
  <si>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</si>
  <si>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</si>
  <si>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</si>
  <si>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</si>
  <si>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</si>
  <si>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</si>
  <si>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</si>
  <si>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</si>
  <si>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</si>
  <si>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</si>
  <si>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</si>
  <si>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</si>
  <si>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</si>
  <si>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</si>
  <si>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</si>
  <si>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</si>
  <si>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</si>
  <si>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</si>
  <si>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</si>
  <si>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</si>
  <si>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</si>
  <si>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</si>
  <si>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</si>
  <si>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</si>
  <si>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</si>
  <si>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Asistencia social e integral a los inquilinatos en Medellín</t>
  </si>
  <si>
    <t>Mejoramiento de las condiciones habitacionales de las familias en Medellín</t>
  </si>
  <si>
    <t xml:space="preserve">Claudia Pineda Monsalve </t>
  </si>
  <si>
    <t xml:space="preserve">Profesional Contratista - Subdirección Planeación </t>
  </si>
  <si>
    <t>Subdirección Jurídica. 
David Gómez</t>
  </si>
  <si>
    <t>Johana María Toro Torres</t>
  </si>
  <si>
    <t>Subdirección Planeación            Andrés Ospina Diosa</t>
  </si>
  <si>
    <t>Planeación - Johana María Toro Torres</t>
  </si>
  <si>
    <t>Seguimiento Primer Semestre 2025</t>
  </si>
  <si>
    <t>Subdirección Planeación            Sandra  Correa</t>
  </si>
  <si>
    <t>Segundo Semestre 2025</t>
  </si>
  <si>
    <r>
      <t xml:space="preserve">CÓDIGO: </t>
    </r>
    <r>
      <rPr>
        <sz val="9"/>
        <color theme="1"/>
        <rFont val="Calibri"/>
        <family val="2"/>
        <scheme val="minor"/>
      </rPr>
      <t>F-GE-18</t>
    </r>
  </si>
  <si>
    <r>
      <t>VERSIÓN:</t>
    </r>
    <r>
      <rPr>
        <sz val="9"/>
        <color theme="1"/>
        <rFont val="Calibri"/>
        <family val="2"/>
        <scheme val="minor"/>
      </rPr>
      <t xml:space="preserve"> 02</t>
    </r>
  </si>
  <si>
    <r>
      <t xml:space="preserve">FECHA: </t>
    </r>
    <r>
      <rPr>
        <sz val="9"/>
        <color theme="1"/>
        <rFont val="Calibri"/>
        <family val="2"/>
        <scheme val="minor"/>
      </rPr>
      <t>07/10/2019</t>
    </r>
  </si>
  <si>
    <r>
      <t xml:space="preserve">PÁGINA: </t>
    </r>
    <r>
      <rPr>
        <sz val="9"/>
        <color theme="1"/>
        <rFont val="Calibri"/>
        <family val="2"/>
        <scheme val="minor"/>
      </rPr>
      <t>1 de 1</t>
    </r>
  </si>
  <si>
    <r>
      <t xml:space="preserve">Meta Plan </t>
    </r>
    <r>
      <rPr>
        <b/>
        <sz val="9"/>
        <color theme="0" tint="-0.249977111117893"/>
        <rFont val="Calibri"/>
        <family val="2"/>
        <scheme val="minor"/>
      </rPr>
      <t>(a)</t>
    </r>
  </si>
  <si>
    <r>
      <t xml:space="preserve">Avance 2024 </t>
    </r>
    <r>
      <rPr>
        <b/>
        <sz val="9"/>
        <color theme="0" tint="-0.249977111117893"/>
        <rFont val="Calibri"/>
        <family val="2"/>
        <scheme val="minor"/>
      </rPr>
      <t>(b)</t>
    </r>
  </si>
  <si>
    <r>
      <t xml:space="preserve">Avance 2025 </t>
    </r>
    <r>
      <rPr>
        <b/>
        <sz val="9"/>
        <color theme="0" tint="-0.249977111117893"/>
        <rFont val="Calibri"/>
        <family val="2"/>
        <scheme val="minor"/>
      </rPr>
      <t>(b)</t>
    </r>
  </si>
  <si>
    <r>
      <t xml:space="preserve">Avance 2026 </t>
    </r>
    <r>
      <rPr>
        <b/>
        <sz val="9"/>
        <color theme="0" tint="-0.249977111117893"/>
        <rFont val="Calibri"/>
        <family val="2"/>
        <scheme val="minor"/>
      </rPr>
      <t>(b)</t>
    </r>
  </si>
  <si>
    <r>
      <t xml:space="preserve">Avance 2027 </t>
    </r>
    <r>
      <rPr>
        <b/>
        <sz val="9"/>
        <color theme="0" tint="-0.249977111117893"/>
        <rFont val="Calibri"/>
        <family val="2"/>
        <scheme val="minor"/>
      </rPr>
      <t>(b)</t>
    </r>
  </si>
  <si>
    <r>
      <t xml:space="preserve">Avance mayor al </t>
    </r>
    <r>
      <rPr>
        <sz val="9"/>
        <color theme="1" tint="0.499984740745262"/>
        <rFont val="Calibri"/>
        <family val="2"/>
        <scheme val="minor"/>
      </rPr>
      <t>(número del mes de seguimiento/12)</t>
    </r>
  </si>
  <si>
    <r>
      <t xml:space="preserve">Avance ente el </t>
    </r>
    <r>
      <rPr>
        <sz val="9"/>
        <color theme="1" tint="0.499984740745262"/>
        <rFont val="Calibri"/>
        <family val="2"/>
        <scheme val="minor"/>
      </rPr>
      <t>((número del mes de seguimiento/12)/2)</t>
    </r>
    <r>
      <rPr>
        <sz val="9"/>
        <color theme="1"/>
        <rFont val="Calibri"/>
        <family val="2"/>
        <scheme val="minor"/>
      </rPr>
      <t xml:space="preserve"> y el</t>
    </r>
    <r>
      <rPr>
        <sz val="9"/>
        <color theme="1" tint="0.499984740745262"/>
        <rFont val="Calibri"/>
        <family val="2"/>
        <scheme val="minor"/>
      </rPr>
      <t xml:space="preserve"> resultado anterior)</t>
    </r>
  </si>
  <si>
    <r>
      <t xml:space="preserve">Avance inferior al </t>
    </r>
    <r>
      <rPr>
        <sz val="9"/>
        <color theme="1" tint="0.499984740745262"/>
        <rFont val="Calibri"/>
        <family val="2"/>
        <scheme val="minor"/>
      </rPr>
      <t>(resultado anterior)</t>
    </r>
  </si>
  <si>
    <t xml:space="preserve">Julián Humberto Henao Zapata </t>
  </si>
  <si>
    <t xml:space="preserve">Subdirector de Planeación </t>
  </si>
  <si>
    <r>
      <t xml:space="preserve">ENERO: </t>
    </r>
    <r>
      <rPr>
        <sz val="8"/>
        <rFont val="Arial"/>
        <family val="2"/>
      </rPr>
      <t xml:space="preserve">ESTE INDICADOR TIENE UNA MEDICIÓN SEMESTRAL; POR LO TANTO SU REPORTE SERÍA EN EL MES DE JUNIO.
</t>
    </r>
    <r>
      <rPr>
        <b/>
        <sz val="8"/>
        <rFont val="Arial"/>
        <family val="2"/>
      </rPr>
      <t>FEBRERO</t>
    </r>
    <r>
      <rPr>
        <sz val="8"/>
        <rFont val="Arial"/>
        <family val="2"/>
      </rPr>
      <t xml:space="preserve"> : ESTE INDICADOR TIENE UNA MEDICIÓN SEMESTRAL; POR LO TANTO SU REPORTE SERÍA EN EL MES DE JUNIO.
</t>
    </r>
    <r>
      <rPr>
        <b/>
        <sz val="8"/>
        <rFont val="Arial"/>
        <family val="2"/>
      </rPr>
      <t xml:space="preserve">MARZO : </t>
    </r>
    <r>
      <rPr>
        <sz val="8"/>
        <rFont val="Arial"/>
        <family val="2"/>
      </rPr>
      <t>ESTE INDICADOR TIENE UNA MEDICIÓN SEMESTRAL; POR LO TANTO SU REPORTE SERÍA EN EL MES DE JUNIO.</t>
    </r>
  </si>
  <si>
    <r>
      <t xml:space="preserve">ENERO: 	</t>
    </r>
    <r>
      <rPr>
        <sz val="8"/>
        <rFont val="Arial"/>
        <family val="2"/>
      </rPr>
      <t>PARA EL MES DE ENERO SE REALIZA GESTIONES PARA DEFINIR LOS PLANES DE TRABAJO DEL AÑO 2025 CON RESPECTO AL CUMPLIMIENTO DEL DECRETO MUNICIPAL 145 DE 2019 POR EL CUAL SE REGLAMENTA LA POLITICA PUBLICA DE INQUILINATOS DE LA CIUDAD DE MEDELLIN. ESTAS CONSISTIERON EN: REUNION INTERNAS CUYO OBJETIVO FUE EL ESTUDIO Y ANALISIS DEL PLAN TACTICO Y COMO LLEVAR A CABO EL CUMPLIMIENTO DE LA POLITICA . DESDE LA UNIDAD DE NIÑEZ REPORTAN 13 ACOMPAÑAMIENTOS SOCIALES A ENTORNO PROTECTORES EN INQUILINATOS DE LOS CUALES REALIZARON 7 MICROTALLERES DIRIGIDOS A ADMINISTRADORAS/ES Y 1 A FAMILIAS EN LOS CUALES PARTICIPARON UN TOTAL DE 13 PERSONAS ENTRE ADMINISTRADORES Y FAMILIAS EN LOS MICROTALLERES Y UN TOTAL DE 38 INTEGRANTES DE FAMILIAS HABITANTES DE INQUILINATOS EN ACTIVIDADES LUDICO PEDAGOGICAS.</t>
    </r>
    <r>
      <rPr>
        <b/>
        <sz val="8"/>
        <rFont val="Arial"/>
        <family val="2"/>
      </rPr>
      <t xml:space="preserve">
FEBRERO:</t>
    </r>
    <r>
      <rPr>
        <sz val="8"/>
        <rFont val="Arial"/>
        <family val="2"/>
      </rPr>
      <t xml:space="preserve"> PARA EL MES DE FEBRERO SE REALIZO DESDE LA SECRETARÍA DE EDUCACIÓN ACOMPAÑAMIENTO CON EL PROGRAMA “EN EL COLEGIO CONTAMOS CON VOS” "CAMPAÑA MATRICULA ECCV" EL CUAL IMPACTO UN TOTAL DE 40 INQUILINATOS UBICADOS EN LA COMUNA 10 EN LOS SECTOR DE LA CALLE 44 #43-96 HASTA LA CARRERA 43A #41ª, BENEFICIANDO UN TOTAL DE 21 PERSONAS DE COMUNIDADES EMBERAS, EXTRANJEROS (VENEZOLANOS) Y NACIONALES. A SU VEZ, LA UNIDAD DE NIÑEZ REPORTAN 14 ACOMPAÑAMIENTOS SOCIALES A ENTORNO PROTECTORES EN INQUILINATOS (RESALTADOS EN COLOR VIOLETA) DE LOS CUALES SE REALIZARON 6 MICROTALLERES DIRIGIDOS A ADMINISTRADORAS/ES (4) Y 2 A FAMILIAS; EN LOS CUALES PARTICIPARON UN TOTAL DE 8 PERSONAS; EN ACTIVIDADES LUDICO PEDAGOGICAS CON NIÑOS Y FAMILIAS SE IMPACTO UN TOTAL DE 56 PERSONAS EN INQUILINATOS DE LA COMUNA 10 LA CANDELARIA.</t>
    </r>
    <r>
      <rPr>
        <b/>
        <sz val="8"/>
        <rFont val="Arial"/>
        <family val="2"/>
      </rPr>
      <t xml:space="preserve">
MARZO: </t>
    </r>
    <r>
      <rPr>
        <sz val="8"/>
        <rFont val="Arial"/>
        <family val="2"/>
      </rPr>
      <t>PARA EL MES DE MARZO SE REALIZA LA PRIMERA MESA DE TRABAJO PARA LOS INQUILINATOS DE MEDELLÍN (18 DE MARZO DE 2025). SE REALIZO DESDE LA SECRETARÍA DE EDUCACIÓN ACOMPAÑAMIENTO CON EL PROGRAMA “EN EL COLEGIO CONTAMOS CON VOS” "CAMPAÑA MATRICULA ECCV" EL CUAL IMPACTO UN TOTAL DE 8 INQUILINATOS UBICADOS EN LA COMUNA 10 BARRIOS BOSTON Y LOS ÁNGELES, EN LOS SECTOR DE LA CARRERA 31 # 59A HASTA LA CALLE 53 CON LA CARRERA 37. POR OTRO LADO, LA UNIDAD DE NIÑEZ REPORTA 4 ACOMPAÑAMIENTOS SOCIALES A ENTORNO PROTECTORES EN INQUILINATOS (RESALTADOS EN COLOR VIOLETA) DE LOS CUALES SE REALIZARON 1 MICROTALLER Y 1 ENCUENTRO DIRIGIDO A ADMINISTRADORAS/ES, EN LOS CUALES PARTICIPARON UN TOTAL DE 7 PERSONAS; EN ACTIVIDADES LUDICO PEDAGÓGICAS Y SALIDAS PEDAGÓGICAS CON NIÑOS Y FAMILIAS SE IMPACTO UN TOTAL DE 21 FAMILIAS DE INQUILINATOS DE LA COMUNA 10 LA CANDELARIA.</t>
    </r>
  </si>
  <si>
    <r>
      <t xml:space="preserve">ENERO: 	</t>
    </r>
    <r>
      <rPr>
        <sz val="8"/>
        <rFont val="Arial"/>
        <family val="2"/>
      </rPr>
      <t>DURANTE EL MES DE ENERO SE REALIZARON 506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rFont val="Arial"/>
        <family val="2"/>
      </rPr>
      <t xml:space="preserve">
FEBRERO: 	</t>
    </r>
    <r>
      <rPr>
        <sz val="8"/>
        <rFont val="Arial"/>
        <family val="2"/>
      </rPr>
      <t>DURANTE EL MES DE FEBRERO SE REALIZARON 773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rFont val="Arial"/>
        <family val="2"/>
      </rPr>
      <t xml:space="preserve">
MARZO: 	</t>
    </r>
    <r>
      <rPr>
        <sz val="8"/>
        <rFont val="Arial"/>
        <family val="2"/>
      </rPr>
      <t>DURANTE EL MES DE MARZO SE REALIZARON 1059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</si>
  <si>
    <r>
      <t xml:space="preserve">	ENERO: </t>
    </r>
    <r>
      <rPr>
        <sz val="8"/>
        <rFont val="Arial"/>
        <family val="2"/>
      </rPr>
      <t xml:space="preserve">SE ASIGNARON TRES SDV PARA LOS PROYECTOS HABITACIONALES (2 POBLACION DEMANDA LIBRE LA COLINITA) (1 ARRENDAMIENTO TEMPORAL LA MONTAÑA BLOQUE 8).
</t>
    </r>
    <r>
      <rPr>
        <b/>
        <sz val="8"/>
        <rFont val="Arial"/>
        <family val="2"/>
      </rPr>
      <t xml:space="preserve">FEBRERO: </t>
    </r>
    <r>
      <rPr>
        <sz val="8"/>
        <rFont val="Arial"/>
        <family val="2"/>
      </rPr>
      <t xml:space="preserve">	SE REALIZARON 4 ASIGNACIONES DE SUBSIDIO DISTRITAL DE VIVIENDA, A BENEFICIARIOS POBLACION REASENTAMIENTO POR OBRA PUBLICA (01) Y ARRENDAMIENTO TEMPORAL (03)</t>
    </r>
    <r>
      <rPr>
        <b/>
        <sz val="8"/>
        <rFont val="Arial"/>
        <family val="2"/>
      </rPr>
      <t xml:space="preserve">.
MARZO: </t>
    </r>
    <r>
      <rPr>
        <sz val="8"/>
        <rFont val="Arial"/>
        <family val="2"/>
      </rPr>
      <t xml:space="preserve">	EN EL MES DE MARZO SE ASIGNARON LA TOTALIDAD DE 26 SUBSIDIOS DISTRITALES DE VIVIENDA, 25 EN EL MARCO DE LA ESTRATEGIA COMPRA TU CASA Y 01 PARA LA POBLACION DE ARRENDAMIENTO TEMPORAL</t>
    </r>
  </si>
  <si>
    <r>
      <t xml:space="preserve">ENERO: 	</t>
    </r>
    <r>
      <rPr>
        <sz val="8"/>
        <rFont val="Arial"/>
        <family val="2"/>
      </rPr>
      <t>LAS 3 RESOLUCIONES AUN NO SALEN REGISTRADAS, POR LO TANTO NO SE PUEDEN REPORTAR LAS 8 UNIDADES PREDIALES ESPERADAS PARA ESTE MES.</t>
    </r>
    <r>
      <rPr>
        <b/>
        <sz val="8"/>
        <rFont val="Arial"/>
        <family val="2"/>
      </rPr>
      <t xml:space="preserve">
FEBRERO:</t>
    </r>
    <r>
      <rPr>
        <sz val="8"/>
        <rFont val="Arial"/>
        <family val="2"/>
      </rPr>
      <t xml:space="preserve"> PARA ESTE MES DE FEBRERO REPORTAMOS UN TOTAL DE 31 UNIDADES PREDIALES CEDIDAS Y REGISTRADAS EFECTIVAMENTE A LOS BENEFICIARIOS DEL PROGRAMA DE TITULACIÓN DE BIENES FISCALES URBANOS CORRESPONDIENTES A 7 RESOLUCIONES DEBIDAMENTE REGISTRADAS, DICHA INFORMACIÓN SE ENCUENTRA CONSOLIDADA EN EL FORMATO DE GEORREFERENCIACIÓN QUE SE ADJUNTA EN ESTE REGISTRO Y LAS CONSTANCIAS DE INSCRIPCIÓN DE REGISTRO EN LA CARPETA DEL TEAMS TITULACIÓN RESOLUCIONES REGISTRADAS.</t>
    </r>
    <r>
      <rPr>
        <b/>
        <sz val="8"/>
        <rFont val="Arial"/>
        <family val="2"/>
      </rPr>
      <t xml:space="preserve">
MARZO: 	</t>
    </r>
    <r>
      <rPr>
        <sz val="8"/>
        <rFont val="Arial"/>
        <family val="2"/>
      </rPr>
      <t>PARA ESTE MES DE MARZO REPORTAMOS UN TOTAL DE 28 UNIDADES PREDIALES CEDIDAS Y REGISTRADAS EFECTIVAMENTE A LOS BENEFICIARIOS DEL PROGRAMA DE TITULACIÓN DE BIENES FISCALES URBANOS CORRESPONDIENTES A 4 RESOLUCIONES DEBIDAMENTE REGISTRADAS, DICHA INFORMACIÓN SE ENCUENTRA CONSOLIDADA EN EL FORMATO DE GEORREFERENCIACIÓN QUE SE ADJUNTA EN ESTE REGISTRO Y LAS CONSTANCIAS DE INSCRIPCIÓN DE REGISTRO EN LA CARPETA DEL TEAMS TITULACIÓN RESOLUCIONES REGISTRADAS.</t>
    </r>
  </si>
  <si>
    <r>
      <t xml:space="preserve">ENERO: </t>
    </r>
    <r>
      <rPr>
        <sz val="8"/>
        <rFont val="Arial"/>
        <family val="2"/>
      </rPr>
      <t xml:space="preserve">	DURANTE ENERO DE 2025, SE ASIGNARON UN TOTAL DE 81 MEJORAMIENTOS DE VIVIENDA, DISTRIBUIDOS DE LA SIGUIENTE MANERA: 60 ASIGNACIONES CORRESPONDEN A LA ADICIÓN INVITACIÓN 001 DE 2024 Y 21 A LA ADICIÓN CI 418. ADEMÁS, SE REALIZARON 78 REEMPLAZOS DE RENUNCIAS, DESGLOSADOS ASÍ: 48 RENUNCIAS DE LA INVITACIÓN 001 DE 2024, 18 DE LA INVITACIÓN 004 DE 2024 Y 12 DE LA INVITACIÓN 003 DE 2024. ESTO DA UN TOTAL GENERAL DE 159 ASIGNACIONES. ES IMPORTANTE DESTACAR QUE ESTAS ÚLTIMAS 78 RENUNCIAS NO SE CONTABILIZAN EN EL INDICADOR, YA QUE SE INCURRE EN EL ERROR DE CONTARLAS DOS VECES. NOTA ADICIONAL: EN EL ARCHIVO EXCEL LOS DATOS EN COLOR AMARILLO SON LAS 81 DE ASIGNACIÓN Y LOS OTROS SON REEMPLAZOS DE LAS RENUNCIAS.</t>
    </r>
    <r>
      <rPr>
        <b/>
        <sz val="8"/>
        <rFont val="Arial"/>
        <family val="2"/>
      </rPr>
      <t xml:space="preserve">
FBRERO: </t>
    </r>
    <r>
      <rPr>
        <sz val="8"/>
        <rFont val="Arial"/>
        <family val="2"/>
      </rPr>
      <t>DURANTE EL MES DE FEBRERO DE 2025 SE ASIGNARON UN TOTAL DE 72 MEJORAMIENTOS DE VIVIENDA QUE CORRESPONDEN AL CA 418 ARGOS. (EN CABEZA DEL JEFE DE HOGAR)</t>
    </r>
    <r>
      <rPr>
        <b/>
        <sz val="8"/>
        <rFont val="Arial"/>
        <family val="2"/>
      </rPr>
      <t xml:space="preserve">
MARZO: 	</t>
    </r>
    <r>
      <rPr>
        <sz val="8"/>
        <rFont val="Arial"/>
        <family val="2"/>
      </rPr>
      <t>DURANTE EL MES DE MARZO DE 2025 SE ASIGNARON UN TOTAL DE 276 MEJORAMIENTOS DE VIVIENDA DISTRIBUIDOS DE LA SIGUIENTE MANERA: 224 QUE CORRESPONDEN A PP ASÍ: 138 ASIGNACIONES DE LA INVITACIÓN 004 DE 2024; 86 ASIGNACIONES DE LA INVITACIÓN 002 DE 2024. Y, 52 QUE CORRESPONDEN A POAI ASÍ: 36 ASIGNACIONES DEL CA 418 DE 2024 Y 16 ASIGNACIONES RURALES DEL ME 196 DE 2023.</t>
    </r>
  </si>
  <si>
    <r>
      <t xml:space="preserve">ENERO: 	</t>
    </r>
    <r>
      <rPr>
        <sz val="8"/>
        <rFont val="Arial"/>
        <family val="2"/>
      </rPr>
      <t xml:space="preserve">EN EL MES DE ENERO SE RECIBIERON RESOLUCIONES DE 27 CBML, 63 UNIDADES DE VIVIENDA DE LA CURADURÍA CUARTA Y DE LA CURADURÍA CERO NO SE RECIBIERON RESOLUCIONES.
</t>
    </r>
    <r>
      <rPr>
        <b/>
        <sz val="8"/>
        <rFont val="Arial"/>
        <family val="2"/>
      </rPr>
      <t>FEBRERO:</t>
    </r>
    <r>
      <rPr>
        <sz val="8"/>
        <rFont val="Arial"/>
        <family val="2"/>
      </rPr>
      <t xml:space="preserve"> EN EL MES DE FEBRERO SE RECIBIERON RESOLUCIONES DE 9 CBML, 19 UNIDADES DE VIVIENDA DE LA CURADURÍA CERO Y DE LA CURADURÍA CUARTA NO SE RECIBIERON RESOLUCIONES.</t>
    </r>
    <r>
      <rPr>
        <b/>
        <sz val="8"/>
        <rFont val="Arial"/>
        <family val="2"/>
      </rPr>
      <t xml:space="preserve">
MARZO: 	</t>
    </r>
    <r>
      <rPr>
        <sz val="8"/>
        <rFont val="Arial"/>
        <family val="2"/>
      </rPr>
      <t>EN EL MES DE MARZO NO SE OBTUVIERON RESOLUCIONES DE RECONOCIMIENTO EDIFICACIONES, SE RADICARON 20 CBML, 39 UNIDADES DE VIVIENDA EN LA CURADURÍA CUARTA Y EN LA CURADURÍA CERO 5 CBML, 11 UNIDADES DE VIVIENDA, PARA UN TOTAL DE RADICADOS DE 25 CBML, 50 UNIDADES DE VIVIENDA.</t>
    </r>
  </si>
  <si>
    <r>
      <t xml:space="preserve">ENERO: </t>
    </r>
    <r>
      <rPr>
        <sz val="9"/>
        <rFont val="Calibri"/>
        <family val="2"/>
        <scheme val="minor"/>
      </rPr>
      <t xml:space="preserve">	EN ENERO SE ENTREGARON CINCO UNIDADES HABITACIONALES PARA SUPERAR EL DÉFICIT CUANTITATIVO DE VIVIENDA. DE ELLAS, DOS CORRESPONDEN A LA MODALIDAD DE VIVIENDA USADA PARA POBLACIÓN REASENTADA POR OBRA PÚBLICA Y TRES A VIVIENDA NUEVA EN EL PROYECTO "VENTTO I" PARA POBLACIÓN REASENTADA POR RIESGO/DESASTRE, PREVIAMENTE EN ARRENDAMIENTO TEMPORAL.
</t>
    </r>
    <r>
      <rPr>
        <b/>
        <sz val="9"/>
        <rFont val="Calibri"/>
        <family val="2"/>
        <scheme val="minor"/>
      </rPr>
      <t xml:space="preserve">FEBRERO: </t>
    </r>
    <r>
      <rPr>
        <sz val="9"/>
        <rFont val="Calibri"/>
        <family val="2"/>
        <scheme val="minor"/>
      </rPr>
      <t>EL INDICADOR MIDE LA CANTIDAD DE HOGARES QUE SUPERAN EL DÉFICIT CUANTITATIVO DE VIVIENDA, PRODUCTO DE LA ENTREGA DE SOLUCIONES HABITACIONALES (NUEVAS O USADAS). SE ENTREGARON 2 VIVIENDAS USADAS A POBLACIÓN REASENTADA. EL AVANCE DEL CUATRIENIO ES DE 395 VIVIENDAS (31.4%) Y EL AVANCE ANUAL ES DE 7 VIVIENDAS FRENTE A UNA META DE 315 (2.2%).</t>
    </r>
    <r>
      <rPr>
        <b/>
        <sz val="9"/>
        <rFont val="Calibri"/>
        <family val="2"/>
        <scheme val="minor"/>
      </rPr>
      <t xml:space="preserve">
MARZO: </t>
    </r>
    <r>
      <rPr>
        <sz val="9"/>
        <rFont val="Calibri"/>
        <family val="2"/>
        <scheme val="minor"/>
      </rPr>
      <t xml:space="preserve">	PARA EL MES DE MARZO SE REALIZO LA ENTREGA DE OCHO (8) UNIDADES DE VIVIENDA DE LAS CUALES SEIS (6) VIVIENDAS CORRESPONDEN A LA MODALIDAD DE VIVIENDA NUEVA A LA POBLACIÓN REASENTADA POR RIESGO Y/O DESASTRE, HOGARES QUE SE ENCONTRABAN EN ARRENDAMENTO TEMPORAL. Y EN LA MODALIDAD DE VIVIENDA USADA SE ENTREGARON DOS (2) VIVIENDAS CORRESPONDIENTES A LA POBLACIÓN REASENTADA POR OBRA PUBLICA</t>
    </r>
  </si>
  <si>
    <r>
      <t xml:space="preserve">ENERO: </t>
    </r>
    <r>
      <rPr>
        <sz val="9"/>
        <rFont val="Calibri"/>
        <family val="2"/>
        <scheme val="minor"/>
      </rPr>
      <t xml:space="preserve">		EL INDICADOR MIDE LOS HOGARES QUE SUPERAN LAS CARENCIAS HABITACIONALES MEDIANTE MEJORAMIENTOS EJECUTADOS, MEJORANDO LAS CONDICIONES FÍSICAS DE VIVIENDAS URBANAS Y RURALES EN HOGARES VULNERABLES. EN ENERO DE 2025, SE REALIZARON 41 EJECUCIONES: 34 DEL PRESUPUESTO POAI (INCLUYENDO VARIAS RESOLUCIONES) Y SIETE DEL PRESUPUESTO PP, CONTRIBUYENDO A MEJORAR LAS CONDICIONES HABITACIONALES Y SUPERAR EL DÉFICIT CUALITATIVO.</t>
    </r>
    <r>
      <rPr>
        <b/>
        <sz val="9"/>
        <rFont val="Calibri"/>
        <family val="2"/>
        <scheme val="minor"/>
      </rPr>
      <t xml:space="preserve">
FEBRERO: </t>
    </r>
    <r>
      <rPr>
        <sz val="9"/>
        <rFont val="Calibri"/>
        <family val="2"/>
        <scheme val="minor"/>
      </rPr>
      <t>"EL INDICADOR MIDE LA CANTIDAD DE HOGARES QUE SUPERAN EL DÉFICIT CUALITATIVO A TRAVÉS DE LOS MEJORAMIENTOS EJECUTADOS. EN FEBRERO SE REALIZARON 205 MEJORAMIENTOS, ALCANZANDO UN AVANCE DE 246 EN 2025, LO QUE REPRESENTA UN 6.15% DE LA META ANUAL DE 4000. EN EL CUATRIENIO, SE HAN EJECUTADO 759 MEJORAMIENTOS, LOGRANDO UN AVANCE DEL 6.32% RESPECTO A LA META DE 12,000. ESTE PROGRESO REFLEJA EL IMPACTO POSITIVO DE LAS INTERVENCIONES, QUE NO SOLO MEJORAN LAS CONDICIONES HABITACIONALES, SINO QUE TAMBIÉN CONTRIBUYEN A REDUCIR EL DÉFICIT CUALITATIVO DE LAS VIVIENDAS EN SECTORES VULNERABLES. AUNQUE EL AVANCE ES AÚN PARCIAL, EL RITMO DE EJECUCIÓN ES CONSISTENTE, LO QUE SUGIERE QUE SE ALCANZARÁN LAS METAS PROPUESTAS A MEDIDA QUE CONTINÚAN LAS INTERVENCIONES</t>
    </r>
    <r>
      <rPr>
        <b/>
        <sz val="9"/>
        <rFont val="Calibri"/>
        <family val="2"/>
        <scheme val="minor"/>
      </rPr>
      <t xml:space="preserve">
MARZO: </t>
    </r>
    <r>
      <rPr>
        <sz val="9"/>
        <rFont val="Calibri"/>
        <family val="2"/>
        <scheme val="minor"/>
      </rPr>
      <t>DURANTE EL MES DE MARZO SE REPORTARON UN TOTAL DE 154 EJECUCIONES DE MEJORAMIENTO DE VIVIENDA DISTRIBUIDAS DE LA SIGUIENTE MANERA: PRESUPUESTO PP 2024: SE SEALIZARON EN TOTAL 15 EJECUCIONES ASÍ: 4 DE LA INVITACIÓN 002 Y 11 DE LA INVITACIÓN 004. PRESUPUESTO POAI: SE REALIZARON EN TOTAL 139 EJECUCIONES ASÍ: 11 DE LA INVITACIÓN 001; 91 DE LA INVITACIÓN 003; 21 DEL CA 418 ARGOS Y 16 DE CI 196.</t>
    </r>
  </si>
  <si>
    <t xml:space="preserve">Observaciones a la meta </t>
  </si>
  <si>
    <t>El cumplimiento de la meta anual y cuatrienal se supedita a
que las familias que previamente se les asigna el Subsidio Distrital de Vivienda, no renuncien a este y que los operadores realicen las obras en los tiempos establecidos.</t>
  </si>
  <si>
    <t>El cumplimiento de la meta anual y cuatrienal se supedita a que las familias que previamente se les asigna el Subsidio Distrital de Vivienda, no renuncien a este y que los operadores realicen las obras en los tiempos
establecidos.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</si>
</sst>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0.0%"/>
    <numFmt numFmtId="170" formatCode="&quot;$&quot;#,##0"/>
    <numFmt numFmtId="171" formatCode="_(* #,##0_);_(* \(#,##0\);_(* &quot;-&quot;??_);_(@_)"/>
    <numFmt numFmtId="172" formatCode="_(&quot;$&quot;\ * #,##0_);_(&quot;$&quot;\ * \(#,##0\);_(&quot;$&quot;\ * &quot;-&quot;??_);_(@_)"/>
    <numFmt numFmtId="173" formatCode="[$-C0A]dd\-mmm\-yy;@"/>
    <numFmt numFmtId="174" formatCode="_ [$€-2]\ * #,##0.00_ ;_ [$€-2]\ * \-#,##0.00_ ;_ [$€-2]\ * &quot;-&quot;??_ "/>
    <numFmt numFmtId="175" formatCode="&quot;$&quot;\ #,##0;&quot;$&quot;\ \-#,##0"/>
    <numFmt numFmtId="176" formatCode="_-* #,##0.00\ _€_-;\-* #,##0.00\ _€_-;_-* &quot;-&quot;??\ _€_-;_-@_-"/>
    <numFmt numFmtId="177" formatCode="_ * #,##0.00_ ;_ * \-#,##0.00_ ;_ * &quot;-&quot;??_ ;_ @_ "/>
    <numFmt numFmtId="178" formatCode="_(* #,##0.0_);_(* \(#,##0.0\);_(* &quot;-&quot;??_);_(@_)"/>
    <numFmt numFmtId="179" formatCode="&quot;$&quot;\ #,##0;[Red]&quot;$&quot;\ \-#,##0"/>
    <numFmt numFmtId="180" formatCode="_-* #,##0\ _€_-;\-* #,##0\ _€_-;_-* &quot;-&quot;??\ _€_-;_-@_-"/>
    <numFmt numFmtId="181" formatCode="_ &quot;$&quot;\ * #,##0.00_ ;_ &quot;$&quot;\ * \-#,##0.00_ ;_ &quot;$&quot;\ * &quot;-&quot;??_ ;_ @_ "/>
    <numFmt numFmtId="182" formatCode="_(&quot;$&quot;* #,##0.00_);_(&quot;$&quot;* \(#,##0.00\);_(&quot;$&quot;* &quot;-&quot;??_);_(@_)"/>
    <numFmt numFmtId="183" formatCode="_-* #,##0_-;\-* #,##0_-;_-* &quot;-&quot;??_-;_-@_-"/>
  </numFmts>
  <fonts count="53"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2"/>
      <color theme="1"/>
      <name val="Calibri"/>
      <family val="2"/>
      <scheme val="minor"/>
    </font>
    <font>
      <sz val="10"/>
      <color theme="1"/>
      <name val="Calibri"/>
      <family val="2"/>
      <scheme val="minor"/>
    </font>
    <font>
      <b/>
      <sz val="9"/>
      <color theme="0"/>
      <name val="Calibri"/>
      <family val="2"/>
      <scheme val="minor"/>
    </font>
    <font>
      <b/>
      <sz val="9"/>
      <color theme="0" tint="-0.14999847407452621"/>
      <name val="Calibri"/>
      <family val="2"/>
      <scheme val="minor"/>
    </font>
    <font>
      <b/>
      <sz val="9"/>
      <color theme="0" tint="-0.249977111117893"/>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9"/>
      <name val="Calibri"/>
      <family val="2"/>
      <scheme val="minor"/>
    </font>
    <font>
      <b/>
      <sz val="9"/>
      <name val="Calibri"/>
      <family val="2"/>
      <scheme val="minor"/>
    </font>
    <font>
      <sz val="9"/>
      <color theme="1" tint="0.499984740745262"/>
      <name val="Calibri"/>
      <family val="2"/>
      <scheme val="minor"/>
    </font>
    <font>
      <b/>
      <sz val="9"/>
      <color rgb="FFFFFFFF"/>
      <name val="Calibri"/>
      <family val="2"/>
      <scheme val="minor"/>
    </font>
    <font>
      <sz val="9"/>
      <color rgb="FF000000"/>
      <name val="Calibri"/>
      <family val="2"/>
      <scheme val="minor"/>
    </font>
    <font>
      <b/>
      <sz val="8"/>
      <name val="Arial"/>
      <family val="2"/>
    </font>
    <font>
      <sz val="8"/>
      <name val="Arial"/>
      <family val="2"/>
    </font>
    <font>
      <b/>
      <sz val="22"/>
      <color theme="1"/>
      <name val="Calibri"/>
      <family val="2"/>
      <scheme val="minor"/>
    </font>
  </fonts>
  <fills count="53">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theme="1" tint="0.249977111117893"/>
        <bgColor indexed="64"/>
      </patternFill>
    </fill>
    <fill>
      <patternFill patternType="solid">
        <fgColor rgb="FFFF0000"/>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92D050"/>
        <bgColor indexed="64"/>
      </patternFill>
    </fill>
    <fill>
      <patternFill patternType="solid">
        <fgColor theme="4" tint="0.3999755851924192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2" tint="-0.249977111117893"/>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theme="0"/>
      </top>
      <bottom/>
      <diagonal/>
    </border>
    <border>
      <left/>
      <right/>
      <top style="hair">
        <color theme="0"/>
      </top>
      <bottom style="hair">
        <color theme="0"/>
      </bottom>
      <diagonal/>
    </border>
    <border>
      <left style="thin">
        <color theme="0"/>
      </left>
      <right style="thin">
        <color theme="0"/>
      </right>
      <top style="thin">
        <color theme="0"/>
      </top>
      <bottom style="thin">
        <color theme="0"/>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64"/>
      </right>
      <top style="thin">
        <color indexed="64"/>
      </top>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s>
  <cellStyleXfs count="2799">
    <xf numFmtId="0" fontId="0" fillId="0" borderId="0"/>
    <xf numFmtId="9"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0"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0" fontId="18" fillId="25"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0" fontId="18" fillId="25"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0" fontId="18" fillId="25"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0" fontId="18" fillId="25"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0"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0" fontId="18" fillId="26"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0" fontId="18" fillId="26"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0" fontId="18" fillId="26"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0" fontId="18" fillId="26"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0"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0" fontId="18" fillId="27"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0" fontId="18" fillId="27"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0" fontId="18" fillId="27"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0" fontId="18" fillId="27"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0"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0" fontId="18" fillId="28"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0" fontId="18" fillId="28"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0" fontId="18" fillId="28"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0" fontId="18" fillId="28"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0"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0" fontId="18" fillId="29"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0" fontId="18" fillId="29"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0" fontId="18" fillId="29"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0" fontId="18" fillId="29"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0"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0" fontId="18" fillId="3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0" fontId="18" fillId="3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0" fontId="18" fillId="3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0" fontId="18" fillId="3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0"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0" fontId="18" fillId="3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0" fontId="18" fillId="3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0" fontId="18" fillId="3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0" fontId="18" fillId="3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0"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0" fontId="18" fillId="32"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0" fontId="18" fillId="32"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0" fontId="18" fillId="32"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0" fontId="18" fillId="32"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0"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0" fontId="18" fillId="33"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0" fontId="18" fillId="33"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0" fontId="18" fillId="33"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0" fontId="18" fillId="33"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0"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0" fontId="18" fillId="28"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0" fontId="18" fillId="28"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0" fontId="18" fillId="28"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0" fontId="18" fillId="28"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0"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0" fontId="18" fillId="31"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0" fontId="18" fillId="31"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0" fontId="18" fillId="31"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0" fontId="18" fillId="31"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8" fillId="34"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8" fillId="34"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8" fillId="34"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8" fillId="34"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1" fillId="39" borderId="16" applyNumberFormat="0" applyAlignment="0" applyProtection="0"/>
    <xf numFmtId="0" fontId="21" fillId="39" borderId="16" applyNumberFormat="0" applyAlignment="0" applyProtection="0"/>
    <xf numFmtId="0" fontId="21" fillId="39" borderId="16" applyNumberFormat="0" applyAlignment="0" applyProtection="0"/>
    <xf numFmtId="0" fontId="21" fillId="39" borderId="16" applyNumberFormat="0" applyAlignment="0" applyProtection="0"/>
    <xf numFmtId="0" fontId="21" fillId="39" borderId="16" applyNumberFormat="0" applyAlignment="0" applyProtection="0"/>
    <xf numFmtId="0" fontId="22" fillId="40" borderId="17" applyNumberFormat="0" applyAlignment="0" applyProtection="0"/>
    <xf numFmtId="0" fontId="22" fillId="40" borderId="17" applyNumberFormat="0" applyAlignment="0" applyProtection="0"/>
    <xf numFmtId="0" fontId="22" fillId="40" borderId="17" applyNumberFormat="0" applyAlignment="0" applyProtection="0"/>
    <xf numFmtId="0" fontId="22" fillId="40" borderId="17" applyNumberFormat="0" applyAlignment="0" applyProtection="0"/>
    <xf numFmtId="0" fontId="22" fillId="40" borderId="17" applyNumberFormat="0" applyAlignment="0" applyProtection="0"/>
    <xf numFmtId="0" fontId="23" fillId="0" borderId="18" applyNumberFormat="0" applyFill="0" applyAlignment="0" applyProtection="0"/>
    <xf numFmtId="0" fontId="23" fillId="0" borderId="18" applyNumberFormat="0" applyFill="0" applyAlignment="0" applyProtection="0"/>
    <xf numFmtId="0" fontId="23" fillId="0" borderId="18" applyNumberFormat="0" applyFill="0" applyAlignment="0" applyProtection="0"/>
    <xf numFmtId="0" fontId="23" fillId="0" borderId="18" applyNumberFormat="0" applyFill="0" applyAlignment="0" applyProtection="0"/>
    <xf numFmtId="0" fontId="23" fillId="0" borderId="18"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25" fillId="30" borderId="16" applyNumberFormat="0" applyAlignment="0" applyProtection="0"/>
    <xf numFmtId="0" fontId="25" fillId="30" borderId="16" applyNumberFormat="0" applyAlignment="0" applyProtection="0"/>
    <xf numFmtId="0" fontId="25" fillId="30" borderId="16" applyNumberFormat="0" applyAlignment="0" applyProtection="0"/>
    <xf numFmtId="0" fontId="25" fillId="30" borderId="16" applyNumberFormat="0" applyAlignment="0" applyProtection="0"/>
    <xf numFmtId="0" fontId="25" fillId="30" borderId="16" applyNumberFormat="0" applyAlignment="0" applyProtection="0"/>
    <xf numFmtId="174"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0" fontId="27" fillId="0" borderId="0"/>
    <xf numFmtId="0" fontId="28" fillId="0" borderId="0" applyNumberFormat="0" applyFill="0" applyBorder="0" applyAlignment="0" applyProtection="0">
      <alignment vertical="top"/>
      <protection locked="0"/>
    </xf>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75" fontId="26" fillId="0" borderId="0" applyFont="0" applyFill="0" applyBorder="0" applyAlignment="0" applyProtection="0"/>
    <xf numFmtId="175" fontId="26" fillId="0" borderId="0" applyFont="0" applyFill="0" applyBorder="0" applyAlignment="0" applyProtection="0"/>
    <xf numFmtId="175" fontId="26" fillId="0" borderId="0" applyFont="0" applyFill="0" applyBorder="0" applyAlignment="0" applyProtection="0"/>
    <xf numFmtId="176" fontId="18" fillId="0" borderId="0" applyFont="0" applyFill="0" applyBorder="0" applyAlignment="0" applyProtection="0"/>
    <xf numFmtId="168" fontId="1" fillId="0" borderId="0" applyFont="0" applyFill="0" applyBorder="0" applyAlignment="0" applyProtection="0"/>
    <xf numFmtId="168" fontId="26" fillId="0" borderId="0" applyFont="0" applyFill="0" applyBorder="0" applyAlignment="0" applyProtection="0"/>
    <xf numFmtId="43" fontId="18" fillId="0" borderId="0" applyFont="0" applyFill="0" applyBorder="0" applyAlignment="0" applyProtection="0"/>
    <xf numFmtId="177"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8" fillId="0" borderId="0" applyFont="0" applyFill="0" applyBorder="0" applyAlignment="0" applyProtection="0"/>
    <xf numFmtId="177" fontId="26"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26"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9" fontId="18" fillId="0" borderId="0" applyFont="0" applyFill="0" applyBorder="0" applyAlignment="0" applyProtection="0"/>
    <xf numFmtId="180" fontId="18" fillId="0" borderId="0" applyFont="0" applyFill="0" applyBorder="0" applyAlignment="0" applyProtection="0"/>
    <xf numFmtId="172" fontId="18" fillId="0" borderId="0" applyFont="0" applyFill="0" applyBorder="0" applyAlignment="0" applyProtection="0"/>
    <xf numFmtId="168" fontId="1" fillId="0" borderId="0" applyFont="0" applyFill="0" applyBorder="0" applyAlignment="0" applyProtection="0"/>
    <xf numFmtId="180" fontId="18" fillId="0" borderId="0" applyFont="0" applyFill="0" applyBorder="0" applyAlignment="0" applyProtection="0"/>
    <xf numFmtId="177" fontId="26" fillId="0" borderId="0" applyFont="0" applyFill="0" applyBorder="0" applyAlignment="0" applyProtection="0"/>
    <xf numFmtId="177" fontId="26" fillId="0" borderId="0" applyFont="0" applyFill="0" applyBorder="0" applyAlignment="0" applyProtection="0"/>
    <xf numFmtId="43" fontId="1" fillId="0" borderId="0" applyFont="0" applyFill="0" applyBorder="0" applyAlignment="0" applyProtection="0"/>
    <xf numFmtId="168" fontId="26" fillId="0" borderId="0" applyFont="0" applyFill="0" applyBorder="0" applyAlignment="0" applyProtection="0"/>
    <xf numFmtId="176"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26" fillId="0" borderId="0" applyFont="0" applyFill="0" applyBorder="0" applyAlignment="0" applyProtection="0"/>
    <xf numFmtId="168" fontId="1" fillId="0" borderId="0" applyFont="0" applyFill="0" applyBorder="0" applyAlignment="0" applyProtection="0"/>
    <xf numFmtId="168"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26" fillId="0" borderId="0" applyFont="0" applyFill="0" applyBorder="0" applyAlignment="0" applyProtection="0"/>
    <xf numFmtId="177" fontId="26" fillId="0" borderId="0" applyFont="0" applyFill="0" applyBorder="0" applyAlignment="0" applyProtection="0"/>
    <xf numFmtId="177" fontId="26" fillId="0" borderId="0" applyFont="0" applyFill="0" applyBorder="0" applyAlignment="0" applyProtection="0"/>
    <xf numFmtId="177" fontId="26" fillId="0" borderId="0" applyFont="0" applyFill="0" applyBorder="0" applyAlignment="0" applyProtection="0"/>
    <xf numFmtId="176" fontId="18"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81" fontId="26" fillId="0" borderId="0" applyFont="0" applyFill="0" applyBorder="0" applyAlignment="0" applyProtection="0"/>
    <xf numFmtId="166" fontId="1" fillId="0" borderId="0" applyFont="0" applyFill="0" applyBorder="0" applyAlignment="0" applyProtection="0"/>
    <xf numFmtId="165" fontId="30" fillId="0" borderId="0" applyFont="0" applyFill="0" applyBorder="0" applyAlignment="0" applyProtection="0"/>
    <xf numFmtId="167" fontId="26"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82" fontId="26" fillId="0" borderId="0" applyFont="0" applyFill="0" applyBorder="0" applyAlignment="0" applyProtection="0"/>
    <xf numFmtId="181" fontId="26" fillId="0" borderId="0" applyFont="0" applyFill="0" applyBorder="0" applyAlignment="0" applyProtection="0"/>
    <xf numFmtId="167" fontId="26" fillId="0" borderId="0" applyFont="0" applyFill="0" applyBorder="0" applyAlignment="0" applyProtection="0"/>
    <xf numFmtId="166" fontId="1" fillId="0" borderId="0" applyFont="0" applyFill="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26"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173" fontId="1" fillId="0" borderId="0"/>
    <xf numFmtId="173" fontId="1" fillId="0" borderId="0"/>
    <xf numFmtId="173" fontId="1" fillId="0" borderId="0"/>
    <xf numFmtId="0" fontId="26" fillId="0" borderId="0"/>
    <xf numFmtId="173" fontId="1" fillId="0" borderId="0"/>
    <xf numFmtId="173" fontId="1" fillId="0" borderId="0"/>
    <xf numFmtId="173" fontId="1" fillId="0" borderId="0"/>
    <xf numFmtId="173" fontId="1" fillId="0" borderId="0"/>
    <xf numFmtId="0" fontId="26" fillId="0" borderId="0"/>
    <xf numFmtId="0" fontId="26" fillId="0" borderId="0"/>
    <xf numFmtId="173" fontId="1" fillId="0" borderId="0"/>
    <xf numFmtId="173" fontId="1" fillId="0" borderId="0"/>
    <xf numFmtId="173" fontId="1" fillId="0" borderId="0"/>
    <xf numFmtId="0" fontId="26"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26" fillId="0" borderId="0"/>
    <xf numFmtId="0" fontId="26" fillId="0" borderId="0"/>
    <xf numFmtId="173" fontId="26" fillId="0" borderId="0"/>
    <xf numFmtId="173" fontId="26" fillId="0" borderId="0"/>
    <xf numFmtId="173" fontId="1" fillId="0" borderId="0"/>
    <xf numFmtId="173" fontId="1" fillId="0" borderId="0"/>
    <xf numFmtId="0" fontId="26" fillId="0" borderId="0"/>
    <xf numFmtId="0" fontId="1" fillId="0" borderId="0"/>
    <xf numFmtId="0" fontId="1" fillId="0" borderId="0"/>
    <xf numFmtId="0" fontId="1" fillId="0" borderId="0"/>
    <xf numFmtId="0" fontId="1" fillId="0" borderId="0"/>
    <xf numFmtId="173" fontId="1" fillId="0" borderId="0"/>
    <xf numFmtId="17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0" borderId="0"/>
    <xf numFmtId="0" fontId="26" fillId="0" borderId="0"/>
    <xf numFmtId="0" fontId="32"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33" fillId="0" borderId="0"/>
    <xf numFmtId="0" fontId="26" fillId="0" borderId="0"/>
    <xf numFmtId="0" fontId="26" fillId="0" borderId="0"/>
    <xf numFmtId="0" fontId="26" fillId="0" borderId="0"/>
    <xf numFmtId="0" fontId="26" fillId="0" borderId="0"/>
    <xf numFmtId="0" fontId="26" fillId="0" borderId="0"/>
    <xf numFmtId="0" fontId="26"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34" fillId="0" borderId="0"/>
    <xf numFmtId="173" fontId="1" fillId="0" borderId="0"/>
    <xf numFmtId="0" fontId="26" fillId="0" borderId="0"/>
    <xf numFmtId="173" fontId="1" fillId="0" borderId="0"/>
    <xf numFmtId="173" fontId="1" fillId="0" borderId="0"/>
    <xf numFmtId="0" fontId="1" fillId="0" borderId="0"/>
    <xf numFmtId="0" fontId="26" fillId="0" borderId="0"/>
    <xf numFmtId="0" fontId="1" fillId="0" borderId="0"/>
    <xf numFmtId="0" fontId="1" fillId="0" borderId="0"/>
    <xf numFmtId="173" fontId="1" fillId="0" borderId="0"/>
    <xf numFmtId="173" fontId="1" fillId="0" borderId="0"/>
    <xf numFmtId="173" fontId="1" fillId="0" borderId="0"/>
    <xf numFmtId="0" fontId="1" fillId="0" borderId="0"/>
    <xf numFmtId="0" fontId="26" fillId="0" borderId="0"/>
    <xf numFmtId="0" fontId="30" fillId="0" borderId="0"/>
    <xf numFmtId="173" fontId="1" fillId="0" borderId="0"/>
    <xf numFmtId="0" fontId="26"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3" fontId="1" fillId="0" borderId="0"/>
    <xf numFmtId="173" fontId="1" fillId="0" borderId="0"/>
    <xf numFmtId="0" fontId="1" fillId="0" borderId="0"/>
    <xf numFmtId="0" fontId="1" fillId="0" borderId="0"/>
    <xf numFmtId="0"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0" fontId="1"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 fillId="0" borderId="0"/>
    <xf numFmtId="0" fontId="1" fillId="0" borderId="0"/>
    <xf numFmtId="0" fontId="1" fillId="0" borderId="0"/>
    <xf numFmtId="0" fontId="1" fillId="0" borderId="0"/>
    <xf numFmtId="173" fontId="1" fillId="0" borderId="0"/>
    <xf numFmtId="173"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3" fontId="1" fillId="0" borderId="0"/>
    <xf numFmtId="0" fontId="35" fillId="0" borderId="0">
      <alignment vertical="top"/>
    </xf>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35" fillId="0" borderId="0">
      <alignment vertical="top"/>
    </xf>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 fillId="0" borderId="0"/>
    <xf numFmtId="0" fontId="1" fillId="0" borderId="0"/>
    <xf numFmtId="0" fontId="36"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26" fillId="0" borderId="0"/>
    <xf numFmtId="0" fontId="26" fillId="0" borderId="0"/>
    <xf numFmtId="173"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0" fontId="26"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0" fontId="1" fillId="9" borderId="6" applyNumberFormat="0" applyFont="0" applyAlignment="0" applyProtection="0"/>
    <xf numFmtId="173" fontId="1" fillId="9" borderId="6" applyNumberFormat="0" applyFont="0" applyAlignment="0" applyProtection="0"/>
    <xf numFmtId="0"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0"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0"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0" fontId="26" fillId="46" borderId="19"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0" fontId="26" fillId="46" borderId="19"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9" fontId="26"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0" fontId="37" fillId="39" borderId="20" applyNumberFormat="0" applyAlignment="0" applyProtection="0"/>
    <xf numFmtId="0" fontId="37" fillId="39" borderId="20" applyNumberFormat="0" applyAlignment="0" applyProtection="0"/>
    <xf numFmtId="0" fontId="37" fillId="39" borderId="20" applyNumberFormat="0" applyAlignment="0" applyProtection="0"/>
    <xf numFmtId="0" fontId="37" fillId="39" borderId="20" applyNumberFormat="0" applyAlignment="0" applyProtection="0"/>
    <xf numFmtId="0" fontId="37" fillId="39" borderId="20" applyNumberFormat="0" applyAlignment="0" applyProtection="0"/>
    <xf numFmtId="0" fontId="38" fillId="0" borderId="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35" fillId="0" borderId="0"/>
    <xf numFmtId="43" fontId="1" fillId="0" borderId="0" applyFont="0" applyFill="0" applyBorder="0" applyAlignment="0" applyProtection="0"/>
  </cellStyleXfs>
  <cellXfs count="272">
    <xf numFmtId="0" fontId="0" fillId="0" borderId="0" xfId="0"/>
    <xf numFmtId="0" fontId="3" fillId="3" borderId="0" xfId="0" applyFont="1" applyFill="1" applyAlignment="1">
      <alignment horizontal="justify" vertical="center"/>
    </xf>
    <xf numFmtId="49" fontId="4" fillId="3" borderId="0" xfId="0" applyNumberFormat="1" applyFont="1" applyFill="1" applyAlignment="1">
      <alignment vertical="center"/>
    </xf>
    <xf numFmtId="0" fontId="3" fillId="3" borderId="0" xfId="0" applyFont="1" applyFill="1" applyAlignment="1">
      <alignment horizontal="center" vertical="center"/>
    </xf>
    <xf numFmtId="0" fontId="3" fillId="5" borderId="5" xfId="0" applyFont="1" applyFill="1" applyBorder="1" applyAlignment="1">
      <alignment horizontal="left" vertical="center" wrapText="1"/>
    </xf>
    <xf numFmtId="0" fontId="2" fillId="22" borderId="7" xfId="0" applyFont="1" applyFill="1" applyBorder="1" applyAlignment="1">
      <alignment horizontal="center" vertical="center"/>
    </xf>
    <xf numFmtId="171" fontId="2" fillId="22" borderId="8" xfId="2" applyNumberFormat="1" applyFont="1" applyFill="1" applyBorder="1" applyAlignment="1">
      <alignment horizontal="center" vertical="center" wrapText="1"/>
    </xf>
    <xf numFmtId="0" fontId="2" fillId="22" borderId="9" xfId="0" applyFont="1" applyFill="1" applyBorder="1" applyAlignment="1">
      <alignment horizontal="center" vertical="center"/>
    </xf>
    <xf numFmtId="0" fontId="2" fillId="0" borderId="0" xfId="0" applyFont="1" applyAlignment="1">
      <alignment horizontal="center" vertical="center"/>
    </xf>
    <xf numFmtId="0" fontId="0" fillId="0" borderId="10" xfId="0" applyBorder="1"/>
    <xf numFmtId="171" fontId="0" fillId="0" borderId="0" xfId="2" applyNumberFormat="1" applyFont="1" applyBorder="1"/>
    <xf numFmtId="0" fontId="0" fillId="0" borderId="11" xfId="0" applyBorder="1"/>
    <xf numFmtId="0" fontId="0" fillId="4" borderId="10" xfId="0" applyFill="1" applyBorder="1" applyAlignment="1">
      <alignment vertical="center"/>
    </xf>
    <xf numFmtId="171" fontId="0" fillId="4" borderId="0" xfId="2" applyNumberFormat="1" applyFont="1" applyFill="1" applyBorder="1" applyAlignment="1">
      <alignment vertical="center"/>
    </xf>
    <xf numFmtId="171" fontId="11" fillId="4" borderId="0" xfId="2" applyNumberFormat="1" applyFont="1" applyFill="1" applyBorder="1" applyAlignment="1">
      <alignment vertical="center"/>
    </xf>
    <xf numFmtId="0" fontId="3" fillId="4" borderId="11" xfId="0" applyFont="1" applyFill="1" applyBorder="1" applyAlignment="1">
      <alignment vertical="center" wrapText="1"/>
    </xf>
    <xf numFmtId="0" fontId="0" fillId="0" borderId="10" xfId="0" applyBorder="1" applyAlignment="1">
      <alignment wrapText="1"/>
    </xf>
    <xf numFmtId="0" fontId="0" fillId="0" borderId="10" xfId="0" applyBorder="1" applyAlignment="1">
      <alignment vertical="center"/>
    </xf>
    <xf numFmtId="171" fontId="0" fillId="0" borderId="0" xfId="2" applyNumberFormat="1" applyFont="1" applyBorder="1" applyAlignment="1">
      <alignment vertical="center"/>
    </xf>
    <xf numFmtId="0" fontId="3" fillId="0" borderId="11" xfId="0" applyFont="1"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xf>
    <xf numFmtId="0" fontId="0" fillId="23" borderId="10" xfId="0" applyFill="1" applyBorder="1"/>
    <xf numFmtId="171" fontId="0" fillId="23" borderId="0" xfId="2" applyNumberFormat="1" applyFont="1" applyFill="1" applyBorder="1"/>
    <xf numFmtId="0" fontId="0" fillId="8" borderId="10" xfId="0" applyFill="1" applyBorder="1"/>
    <xf numFmtId="171" fontId="0" fillId="8" borderId="0" xfId="2" applyNumberFormat="1" applyFont="1" applyFill="1" applyBorder="1"/>
    <xf numFmtId="0" fontId="6" fillId="0" borderId="11" xfId="0" applyFont="1" applyBorder="1"/>
    <xf numFmtId="0" fontId="0" fillId="23" borderId="12" xfId="0" applyFill="1" applyBorder="1"/>
    <xf numFmtId="171" fontId="0" fillId="23" borderId="13" xfId="2" applyNumberFormat="1" applyFont="1" applyFill="1" applyBorder="1"/>
    <xf numFmtId="0" fontId="0" fillId="0" borderId="14" xfId="0" applyBorder="1"/>
    <xf numFmtId="0" fontId="2" fillId="22" borderId="0" xfId="0" applyFont="1" applyFill="1" applyAlignment="1">
      <alignment horizontal="center"/>
    </xf>
    <xf numFmtId="171" fontId="2" fillId="22" borderId="0" xfId="2" applyNumberFormat="1" applyFont="1" applyFill="1"/>
    <xf numFmtId="0" fontId="0" fillId="0" borderId="0" xfId="0" applyAlignment="1">
      <alignment wrapText="1"/>
    </xf>
    <xf numFmtId="171" fontId="0" fillId="0" borderId="0" xfId="2" applyNumberFormat="1" applyFont="1"/>
    <xf numFmtId="171" fontId="2" fillId="0" borderId="0" xfId="2" applyNumberFormat="1" applyFont="1" applyFill="1" applyAlignment="1">
      <alignment horizontal="center"/>
    </xf>
    <xf numFmtId="0" fontId="2" fillId="4" borderId="0" xfId="0" applyFont="1" applyFill="1" applyAlignment="1">
      <alignment horizontal="center" vertical="center" wrapText="1"/>
    </xf>
    <xf numFmtId="0" fontId="2" fillId="4" borderId="0" xfId="0" applyFont="1" applyFill="1" applyAlignment="1">
      <alignment horizontal="center" vertical="center"/>
    </xf>
    <xf numFmtId="171" fontId="2" fillId="4" borderId="0" xfId="2" applyNumberFormat="1" applyFont="1" applyFill="1" applyAlignment="1">
      <alignment horizontal="center" vertical="center"/>
    </xf>
    <xf numFmtId="171" fontId="2" fillId="8" borderId="11" xfId="2" applyNumberFormat="1" applyFont="1" applyFill="1" applyBorder="1" applyAlignment="1">
      <alignment horizontal="center" vertical="center"/>
    </xf>
    <xf numFmtId="0" fontId="13" fillId="0" borderId="0" xfId="0" applyFont="1" applyAlignment="1">
      <alignment horizontal="justify"/>
    </xf>
    <xf numFmtId="171" fontId="3" fillId="0" borderId="0" xfId="2" applyNumberFormat="1" applyFont="1" applyBorder="1" applyAlignment="1">
      <alignment horizontal="center"/>
    </xf>
    <xf numFmtId="0" fontId="13" fillId="0" borderId="13" xfId="0" applyFont="1" applyBorder="1" applyAlignment="1">
      <alignment horizontal="justify" vertical="center" wrapText="1"/>
    </xf>
    <xf numFmtId="171" fontId="3" fillId="0" borderId="13" xfId="2" applyNumberFormat="1" applyFont="1" applyBorder="1" applyAlignment="1">
      <alignment horizontal="center"/>
    </xf>
    <xf numFmtId="0" fontId="13" fillId="2" borderId="0" xfId="0" applyFont="1" applyFill="1" applyAlignment="1">
      <alignment horizontal="justify"/>
    </xf>
    <xf numFmtId="171" fontId="3" fillId="8" borderId="11" xfId="2" applyNumberFormat="1" applyFont="1" applyFill="1" applyBorder="1" applyAlignment="1">
      <alignment horizontal="justify" vertical="center" wrapText="1"/>
    </xf>
    <xf numFmtId="0" fontId="13" fillId="2" borderId="13" xfId="0" applyFont="1" applyFill="1" applyBorder="1" applyAlignment="1">
      <alignment horizontal="justify" wrapText="1"/>
    </xf>
    <xf numFmtId="171" fontId="3" fillId="8" borderId="14" xfId="2" applyNumberFormat="1" applyFont="1" applyFill="1" applyBorder="1" applyAlignment="1">
      <alignment horizontal="justify" vertical="center" wrapText="1"/>
    </xf>
    <xf numFmtId="0" fontId="0" fillId="0" borderId="15" xfId="0" applyBorder="1" applyAlignment="1">
      <alignment horizontal="left" vertical="center" wrapText="1"/>
    </xf>
    <xf numFmtId="0" fontId="13" fillId="0" borderId="13" xfId="0" applyFont="1" applyBorder="1" applyAlignment="1">
      <alignment horizontal="justify" vertical="center"/>
    </xf>
    <xf numFmtId="171" fontId="2" fillId="0" borderId="13" xfId="2" applyNumberFormat="1" applyFont="1" applyBorder="1" applyAlignment="1">
      <alignment vertical="center"/>
    </xf>
    <xf numFmtId="171" fontId="3" fillId="0" borderId="13" xfId="2" applyNumberFormat="1" applyFont="1" applyBorder="1" applyAlignment="1">
      <alignment horizontal="justify" wrapText="1"/>
    </xf>
    <xf numFmtId="0" fontId="13" fillId="0" borderId="13" xfId="0" applyFont="1" applyBorder="1" applyAlignment="1">
      <alignment horizontal="justify"/>
    </xf>
    <xf numFmtId="171" fontId="3" fillId="0" borderId="13" xfId="2" applyNumberFormat="1" applyFont="1" applyBorder="1" applyAlignment="1"/>
    <xf numFmtId="0" fontId="13" fillId="2" borderId="0" xfId="0" applyFont="1" applyFill="1" applyAlignment="1">
      <alignment horizontal="justify" vertical="center" wrapText="1"/>
    </xf>
    <xf numFmtId="171" fontId="3" fillId="0" borderId="0" xfId="2" applyNumberFormat="1" applyFont="1" applyBorder="1" applyAlignment="1">
      <alignment horizontal="center" wrapText="1"/>
    </xf>
    <xf numFmtId="0" fontId="3" fillId="2" borderId="0" xfId="0" applyFont="1" applyFill="1" applyAlignment="1">
      <alignment horizontal="justify"/>
    </xf>
    <xf numFmtId="0" fontId="3" fillId="0" borderId="0" xfId="0" applyFont="1" applyAlignment="1">
      <alignment horizontal="justify" wrapText="1"/>
    </xf>
    <xf numFmtId="0" fontId="3" fillId="2" borderId="0" xfId="0" applyFont="1" applyFill="1" applyAlignment="1">
      <alignment horizontal="justify" wrapText="1"/>
    </xf>
    <xf numFmtId="0" fontId="3" fillId="2" borderId="13" xfId="0" applyFont="1" applyFill="1" applyBorder="1" applyAlignment="1">
      <alignment horizontal="justify" wrapText="1"/>
    </xf>
    <xf numFmtId="0" fontId="0" fillId="0" borderId="0" xfId="0" applyAlignment="1">
      <alignment horizontal="left" wrapText="1"/>
    </xf>
    <xf numFmtId="0" fontId="2" fillId="4" borderId="0" xfId="0" applyFont="1" applyFill="1"/>
    <xf numFmtId="171" fontId="2" fillId="4" borderId="0" xfId="2" applyNumberFormat="1" applyFont="1" applyFill="1" applyAlignment="1">
      <alignment vertical="center"/>
    </xf>
    <xf numFmtId="0" fontId="2" fillId="24" borderId="0" xfId="0" applyFont="1" applyFill="1" applyAlignment="1">
      <alignment horizontal="center"/>
    </xf>
    <xf numFmtId="0" fontId="2" fillId="23" borderId="0" xfId="0" applyFont="1" applyFill="1" applyAlignment="1">
      <alignment horizontal="center"/>
    </xf>
    <xf numFmtId="171" fontId="2" fillId="23" borderId="0" xfId="2" applyNumberFormat="1" applyFont="1" applyFill="1" applyAlignment="1">
      <alignment horizontal="center"/>
    </xf>
    <xf numFmtId="171" fontId="2" fillId="8" borderId="0" xfId="2" applyNumberFormat="1" applyFont="1" applyFill="1" applyAlignment="1">
      <alignment horizontal="center"/>
    </xf>
    <xf numFmtId="171" fontId="0" fillId="0" borderId="0" xfId="2" applyNumberFormat="1" applyFont="1" applyAlignment="1">
      <alignment horizontal="center" vertical="center"/>
    </xf>
    <xf numFmtId="171" fontId="0" fillId="0" borderId="0" xfId="2" applyNumberFormat="1" applyFont="1" applyAlignment="1">
      <alignment vertical="center" wrapText="1"/>
    </xf>
    <xf numFmtId="171" fontId="13" fillId="0" borderId="0" xfId="2" applyNumberFormat="1" applyFont="1" applyAlignment="1">
      <alignment vertical="top" wrapText="1"/>
    </xf>
    <xf numFmtId="171" fontId="13" fillId="8" borderId="0" xfId="2" applyNumberFormat="1" applyFont="1" applyFill="1" applyAlignment="1">
      <alignment vertical="top" wrapText="1"/>
    </xf>
    <xf numFmtId="171" fontId="0" fillId="0" borderId="0" xfId="2" applyNumberFormat="1" applyFont="1" applyAlignment="1">
      <alignment vertical="center"/>
    </xf>
    <xf numFmtId="0" fontId="0" fillId="0" borderId="0" xfId="0" applyAlignment="1">
      <alignment vertical="center" wrapText="1"/>
    </xf>
    <xf numFmtId="171" fontId="3" fillId="0" borderId="0" xfId="2" applyNumberFormat="1" applyFont="1" applyAlignment="1">
      <alignment vertical="center" wrapText="1"/>
    </xf>
    <xf numFmtId="0" fontId="5" fillId="24" borderId="7" xfId="0" applyFont="1" applyFill="1" applyBorder="1" applyAlignment="1">
      <alignment horizontal="center"/>
    </xf>
    <xf numFmtId="0" fontId="5" fillId="24" borderId="9" xfId="0" applyFont="1" applyFill="1" applyBorder="1" applyAlignment="1">
      <alignment horizontal="center"/>
    </xf>
    <xf numFmtId="0" fontId="2" fillId="0" borderId="10" xfId="0" applyFont="1" applyBorder="1" applyAlignment="1">
      <alignment horizontal="left"/>
    </xf>
    <xf numFmtId="171" fontId="2" fillId="0" borderId="11" xfId="2" applyNumberFormat="1" applyFont="1" applyBorder="1" applyAlignment="1">
      <alignment horizontal="center"/>
    </xf>
    <xf numFmtId="171" fontId="0" fillId="0" borderId="11" xfId="2" applyNumberFormat="1" applyFont="1" applyBorder="1"/>
    <xf numFmtId="0" fontId="2" fillId="8" borderId="10" xfId="0" applyFont="1" applyFill="1" applyBorder="1" applyAlignment="1">
      <alignment vertical="center"/>
    </xf>
    <xf numFmtId="171" fontId="2" fillId="8" borderId="11" xfId="2" applyNumberFormat="1" applyFont="1" applyFill="1" applyBorder="1" applyAlignment="1">
      <alignment vertical="center"/>
    </xf>
    <xf numFmtId="171" fontId="4" fillId="0" borderId="0" xfId="2" applyNumberFormat="1" applyFont="1" applyFill="1" applyAlignment="1">
      <alignment vertical="center" wrapText="1"/>
    </xf>
    <xf numFmtId="0" fontId="0" fillId="0" borderId="12" xfId="0" applyBorder="1"/>
    <xf numFmtId="10" fontId="0" fillId="0" borderId="14" xfId="1" applyNumberFormat="1" applyFont="1" applyBorder="1"/>
    <xf numFmtId="10" fontId="0" fillId="0" borderId="0" xfId="1" applyNumberFormat="1" applyFont="1"/>
    <xf numFmtId="9" fontId="0" fillId="0" borderId="0" xfId="1" applyFont="1"/>
    <xf numFmtId="0" fontId="2" fillId="4" borderId="0" xfId="0" applyFont="1" applyFill="1" applyAlignment="1">
      <alignment horizontal="center"/>
    </xf>
    <xf numFmtId="0" fontId="2" fillId="0" borderId="0" xfId="0" applyFont="1"/>
    <xf numFmtId="171" fontId="2" fillId="0" borderId="0" xfId="2" applyNumberFormat="1" applyFont="1"/>
    <xf numFmtId="172" fontId="2" fillId="0" borderId="0" xfId="3" applyNumberFormat="1" applyFont="1"/>
    <xf numFmtId="0" fontId="15" fillId="0" borderId="0" xfId="0" applyFont="1"/>
    <xf numFmtId="171" fontId="3" fillId="0" borderId="0" xfId="2" applyNumberFormat="1" applyFont="1"/>
    <xf numFmtId="0" fontId="16" fillId="8" borderId="0" xfId="0" applyFont="1" applyFill="1"/>
    <xf numFmtId="171" fontId="17" fillId="8" borderId="0" xfId="2" applyNumberFormat="1" applyFont="1" applyFill="1"/>
    <xf numFmtId="171" fontId="0" fillId="8" borderId="0" xfId="2" applyNumberFormat="1" applyFont="1" applyFill="1"/>
    <xf numFmtId="0" fontId="2" fillId="22" borderId="0" xfId="0" applyFont="1" applyFill="1"/>
    <xf numFmtId="172" fontId="2" fillId="22" borderId="0" xfId="3" applyNumberFormat="1" applyFont="1" applyFill="1"/>
    <xf numFmtId="171" fontId="12" fillId="0" borderId="0" xfId="2" applyNumberFormat="1" applyFont="1"/>
    <xf numFmtId="0" fontId="3" fillId="3" borderId="0" xfId="0" applyFont="1" applyFill="1" applyAlignment="1">
      <alignment vertical="center"/>
    </xf>
    <xf numFmtId="0" fontId="3" fillId="3" borderId="0" xfId="0" applyFont="1" applyFill="1" applyAlignment="1">
      <alignment horizontal="left" vertical="center" wrapText="1"/>
    </xf>
    <xf numFmtId="49" fontId="4" fillId="6" borderId="29" xfId="0" applyNumberFormat="1" applyFont="1" applyFill="1" applyBorder="1" applyAlignment="1">
      <alignment horizontal="left" vertical="center"/>
    </xf>
    <xf numFmtId="49" fontId="4" fillId="6" borderId="25" xfId="0" applyNumberFormat="1" applyFont="1" applyFill="1" applyBorder="1" applyAlignment="1">
      <alignment horizontal="left" vertical="center"/>
    </xf>
    <xf numFmtId="9" fontId="3" fillId="0" borderId="1" xfId="1" applyFont="1" applyFill="1" applyBorder="1" applyAlignment="1" applyProtection="1">
      <alignment horizontal="center" vertical="center"/>
    </xf>
    <xf numFmtId="43" fontId="3" fillId="0" borderId="1" xfId="2798" applyFont="1" applyFill="1" applyBorder="1" applyAlignment="1" applyProtection="1">
      <alignment horizontal="center" vertical="center"/>
    </xf>
    <xf numFmtId="183" fontId="3" fillId="0" borderId="1" xfId="2798" applyNumberFormat="1" applyFont="1" applyFill="1" applyBorder="1" applyAlignment="1" applyProtection="1">
      <alignment horizontal="center" vertical="center"/>
    </xf>
    <xf numFmtId="0" fontId="3" fillId="3" borderId="0" xfId="0" applyFont="1" applyFill="1" applyAlignment="1">
      <alignment horizontal="center" vertical="center" wrapText="1"/>
    </xf>
    <xf numFmtId="0" fontId="7" fillId="2" borderId="1" xfId="0" applyFont="1" applyFill="1" applyBorder="1" applyAlignment="1" applyProtection="1">
      <alignment horizontal="center" vertical="center" wrapText="1"/>
      <protection locked="0"/>
    </xf>
    <xf numFmtId="10" fontId="7" fillId="2" borderId="1" xfId="0" applyNumberFormat="1" applyFont="1" applyFill="1" applyBorder="1" applyAlignment="1" applyProtection="1">
      <alignment horizontal="center" vertical="center" wrapText="1"/>
      <protection locked="0"/>
    </xf>
    <xf numFmtId="9" fontId="45" fillId="0" borderId="1" xfId="1" applyFont="1" applyFill="1" applyBorder="1" applyAlignment="1" applyProtection="1">
      <alignment horizontal="center" vertical="center"/>
    </xf>
    <xf numFmtId="169" fontId="3" fillId="0" borderId="1" xfId="1" applyNumberFormat="1" applyFont="1" applyFill="1" applyBorder="1" applyAlignment="1" applyProtection="1">
      <alignment horizontal="center" vertical="center"/>
    </xf>
    <xf numFmtId="10" fontId="45" fillId="0" borderId="1" xfId="1" applyNumberFormat="1" applyFont="1" applyFill="1" applyBorder="1" applyAlignment="1" applyProtection="1">
      <alignment horizontal="center" vertical="center"/>
    </xf>
    <xf numFmtId="183" fontId="3" fillId="0" borderId="1" xfId="2798" applyNumberFormat="1" applyFont="1" applyFill="1" applyBorder="1" applyAlignment="1" applyProtection="1">
      <alignment horizontal="left" vertical="center"/>
    </xf>
    <xf numFmtId="183" fontId="3" fillId="0" borderId="1" xfId="2798" applyNumberFormat="1" applyFont="1" applyFill="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right" vertical="center"/>
    </xf>
    <xf numFmtId="0" fontId="45" fillId="0" borderId="1" xfId="0" applyFont="1" applyBorder="1" applyAlignment="1">
      <alignment horizontal="center" vertical="center"/>
    </xf>
    <xf numFmtId="0" fontId="45" fillId="0" borderId="1" xfId="0" applyFont="1" applyBorder="1" applyAlignment="1">
      <alignment horizontal="right" vertical="center"/>
    </xf>
    <xf numFmtId="1" fontId="3" fillId="0" borderId="1" xfId="0" applyNumberFormat="1" applyFont="1" applyBorder="1" applyAlignment="1">
      <alignment horizontal="center" vertical="center"/>
    </xf>
    <xf numFmtId="1" fontId="3" fillId="0" borderId="1" xfId="0" applyNumberFormat="1" applyFont="1" applyBorder="1" applyAlignment="1">
      <alignment horizontal="right" vertical="center"/>
    </xf>
    <xf numFmtId="0" fontId="3" fillId="48" borderId="1" xfId="0" applyFont="1" applyFill="1" applyBorder="1" applyAlignment="1">
      <alignment horizontal="center" vertical="center" wrapText="1"/>
    </xf>
    <xf numFmtId="0" fontId="3" fillId="48" borderId="1" xfId="0" applyFont="1" applyFill="1" applyBorder="1" applyAlignment="1">
      <alignment horizontal="left" vertical="center" wrapText="1"/>
    </xf>
    <xf numFmtId="0" fontId="3" fillId="48" borderId="28" xfId="0" applyFont="1" applyFill="1" applyBorder="1" applyAlignment="1">
      <alignment horizontal="center" vertical="center"/>
    </xf>
    <xf numFmtId="183" fontId="3" fillId="48" borderId="1" xfId="2798" applyNumberFormat="1" applyFont="1" applyFill="1" applyBorder="1" applyAlignment="1" applyProtection="1">
      <alignment horizontal="center" vertical="center"/>
    </xf>
    <xf numFmtId="0" fontId="3" fillId="48" borderId="1" xfId="0" applyFont="1" applyFill="1" applyBorder="1" applyAlignment="1">
      <alignment horizontal="center" vertical="center"/>
    </xf>
    <xf numFmtId="43" fontId="3" fillId="48" borderId="1" xfId="2798" applyFont="1" applyFill="1" applyBorder="1" applyAlignment="1" applyProtection="1">
      <alignment horizontal="center" vertical="center"/>
    </xf>
    <xf numFmtId="183" fontId="3" fillId="48" borderId="1" xfId="1" applyNumberFormat="1" applyFont="1" applyFill="1" applyBorder="1" applyAlignment="1" applyProtection="1">
      <alignment horizontal="center" vertical="center"/>
    </xf>
    <xf numFmtId="0" fontId="3" fillId="49" borderId="1" xfId="0" applyFont="1" applyFill="1" applyBorder="1" applyAlignment="1">
      <alignment horizontal="center" vertical="center" wrapText="1"/>
    </xf>
    <xf numFmtId="0" fontId="3" fillId="49" borderId="1" xfId="0" applyFont="1" applyFill="1" applyBorder="1" applyAlignment="1">
      <alignment horizontal="left" vertical="center" wrapText="1"/>
    </xf>
    <xf numFmtId="0" fontId="3" fillId="49" borderId="28" xfId="0" applyFont="1" applyFill="1" applyBorder="1" applyAlignment="1">
      <alignment horizontal="center" vertical="center"/>
    </xf>
    <xf numFmtId="183" fontId="3" fillId="49" borderId="1" xfId="2798" applyNumberFormat="1" applyFont="1" applyFill="1" applyBorder="1" applyAlignment="1" applyProtection="1">
      <alignment horizontal="center" vertical="center"/>
    </xf>
    <xf numFmtId="0" fontId="3" fillId="49" borderId="1" xfId="0" applyFont="1" applyFill="1" applyBorder="1" applyAlignment="1">
      <alignment horizontal="center" vertical="center"/>
    </xf>
    <xf numFmtId="183" fontId="3" fillId="49" borderId="1" xfId="1" applyNumberFormat="1" applyFont="1" applyFill="1" applyBorder="1" applyAlignment="1" applyProtection="1">
      <alignment horizontal="center" vertical="center"/>
    </xf>
    <xf numFmtId="0" fontId="3" fillId="50" borderId="1" xfId="0" applyFont="1" applyFill="1" applyBorder="1" applyAlignment="1">
      <alignment horizontal="center" vertical="center" wrapText="1"/>
    </xf>
    <xf numFmtId="0" fontId="3" fillId="50" borderId="1" xfId="0" applyFont="1" applyFill="1" applyBorder="1" applyAlignment="1">
      <alignment horizontal="left" vertical="center" wrapText="1"/>
    </xf>
    <xf numFmtId="0" fontId="3" fillId="50" borderId="28" xfId="0" applyFont="1" applyFill="1" applyBorder="1" applyAlignment="1">
      <alignment horizontal="center" vertical="center"/>
    </xf>
    <xf numFmtId="183" fontId="3" fillId="50" borderId="1" xfId="2798" applyNumberFormat="1" applyFont="1" applyFill="1" applyBorder="1" applyAlignment="1" applyProtection="1">
      <alignment horizontal="center" vertical="center"/>
    </xf>
    <xf numFmtId="0" fontId="3" fillId="50" borderId="1" xfId="0" applyFont="1" applyFill="1" applyBorder="1" applyAlignment="1">
      <alignment horizontal="center" vertical="center"/>
    </xf>
    <xf numFmtId="183" fontId="3" fillId="50" borderId="1" xfId="1" applyNumberFormat="1" applyFont="1" applyFill="1" applyBorder="1" applyAlignment="1" applyProtection="1">
      <alignment horizontal="center" vertical="center"/>
    </xf>
    <xf numFmtId="0" fontId="3" fillId="51" borderId="1" xfId="0" applyFont="1" applyFill="1" applyBorder="1" applyAlignment="1">
      <alignment horizontal="center" vertical="center" wrapText="1"/>
    </xf>
    <xf numFmtId="0" fontId="3" fillId="51" borderId="1" xfId="0" applyFont="1" applyFill="1" applyBorder="1" applyAlignment="1">
      <alignment horizontal="left" vertical="center" wrapText="1"/>
    </xf>
    <xf numFmtId="0" fontId="3" fillId="51" borderId="28" xfId="0" applyFont="1" applyFill="1" applyBorder="1" applyAlignment="1">
      <alignment horizontal="center" vertical="center"/>
    </xf>
    <xf numFmtId="183" fontId="3" fillId="51" borderId="1" xfId="2798" applyNumberFormat="1" applyFont="1" applyFill="1" applyBorder="1" applyAlignment="1" applyProtection="1">
      <alignment horizontal="center" vertical="center"/>
    </xf>
    <xf numFmtId="0" fontId="3" fillId="51" borderId="1" xfId="0" applyFont="1" applyFill="1" applyBorder="1" applyAlignment="1">
      <alignment horizontal="center" vertical="center"/>
    </xf>
    <xf numFmtId="0" fontId="3" fillId="51" borderId="1" xfId="0" applyFont="1" applyFill="1" applyBorder="1" applyAlignment="1">
      <alignment horizontal="right" vertical="center"/>
    </xf>
    <xf numFmtId="183" fontId="3" fillId="51" borderId="1" xfId="1" applyNumberFormat="1" applyFont="1" applyFill="1" applyBorder="1" applyAlignment="1" applyProtection="1">
      <alignment horizontal="center" vertical="center"/>
    </xf>
    <xf numFmtId="183" fontId="3" fillId="51" borderId="1" xfId="2798" applyNumberFormat="1" applyFont="1" applyFill="1" applyBorder="1" applyAlignment="1">
      <alignment horizontal="right" vertical="center"/>
    </xf>
    <xf numFmtId="0" fontId="3" fillId="52" borderId="1" xfId="0" applyFont="1" applyFill="1" applyBorder="1" applyAlignment="1">
      <alignment horizontal="left" vertical="center" wrapText="1"/>
    </xf>
    <xf numFmtId="0" fontId="3" fillId="52" borderId="28" xfId="0" applyFont="1" applyFill="1" applyBorder="1" applyAlignment="1">
      <alignment horizontal="center" vertical="center"/>
    </xf>
    <xf numFmtId="183" fontId="3" fillId="52" borderId="1" xfId="2798" applyNumberFormat="1" applyFont="1" applyFill="1" applyBorder="1" applyAlignment="1" applyProtection="1">
      <alignment horizontal="center" vertical="center"/>
    </xf>
    <xf numFmtId="0" fontId="3" fillId="52" borderId="1" xfId="0" applyFont="1" applyFill="1" applyBorder="1" applyAlignment="1">
      <alignment horizontal="center" vertical="center"/>
    </xf>
    <xf numFmtId="183" fontId="3" fillId="52" borderId="1" xfId="1" applyNumberFormat="1" applyFont="1" applyFill="1" applyBorder="1" applyAlignment="1" applyProtection="1">
      <alignment horizontal="center" vertical="center"/>
    </xf>
    <xf numFmtId="0" fontId="3" fillId="52" borderId="1" xfId="0" applyFont="1" applyFill="1" applyBorder="1" applyAlignment="1">
      <alignment horizontal="right" vertical="center"/>
    </xf>
    <xf numFmtId="49" fontId="4" fillId="3" borderId="1" xfId="0" applyNumberFormat="1" applyFont="1" applyFill="1" applyBorder="1" applyAlignment="1">
      <alignment vertical="center"/>
    </xf>
    <xf numFmtId="0" fontId="3" fillId="3" borderId="0" xfId="0" applyFont="1" applyFill="1"/>
    <xf numFmtId="49" fontId="4" fillId="3" borderId="0" xfId="0" applyNumberFormat="1" applyFont="1" applyFill="1" applyAlignment="1">
      <alignment horizontal="left"/>
    </xf>
    <xf numFmtId="0" fontId="3" fillId="3" borderId="0" xfId="0" applyFont="1" applyFill="1" applyAlignment="1">
      <alignment horizontal="justify"/>
    </xf>
    <xf numFmtId="49" fontId="3" fillId="3" borderId="0" xfId="0" applyNumberFormat="1" applyFont="1" applyFill="1" applyAlignment="1">
      <alignment horizontal="center"/>
    </xf>
    <xf numFmtId="0" fontId="3" fillId="3" borderId="0" xfId="0" applyFont="1" applyFill="1" applyAlignment="1">
      <alignment horizontal="center"/>
    </xf>
    <xf numFmtId="49" fontId="46" fillId="3" borderId="0" xfId="0" applyNumberFormat="1" applyFont="1" applyFill="1" applyAlignment="1">
      <alignment vertical="center"/>
    </xf>
    <xf numFmtId="10" fontId="4" fillId="3" borderId="0" xfId="0" applyNumberFormat="1" applyFont="1" applyFill="1" applyAlignment="1">
      <alignment vertical="center"/>
    </xf>
    <xf numFmtId="49" fontId="4" fillId="3" borderId="0" xfId="0" applyNumberFormat="1" applyFont="1" applyFill="1" applyAlignment="1">
      <alignment horizontal="left" vertical="center" wrapText="1"/>
    </xf>
    <xf numFmtId="49" fontId="4" fillId="3" borderId="0" xfId="0" applyNumberFormat="1" applyFont="1" applyFill="1" applyAlignment="1">
      <alignment vertical="center" wrapText="1"/>
    </xf>
    <xf numFmtId="0" fontId="3" fillId="3" borderId="0" xfId="0" applyFont="1" applyFill="1" applyAlignment="1">
      <alignment horizontal="left" vertical="center"/>
    </xf>
    <xf numFmtId="49" fontId="9" fillId="6" borderId="25" xfId="0" applyNumberFormat="1" applyFont="1" applyFill="1" applyBorder="1" applyAlignment="1">
      <alignment horizontal="center" vertical="center"/>
    </xf>
    <xf numFmtId="49" fontId="9" fillId="6" borderId="0" xfId="0" applyNumberFormat="1" applyFont="1" applyFill="1" applyAlignment="1">
      <alignment horizontal="center" vertical="center"/>
    </xf>
    <xf numFmtId="49" fontId="7" fillId="6" borderId="0" xfId="0" applyNumberFormat="1" applyFont="1" applyFill="1" applyAlignment="1">
      <alignment horizontal="center" vertical="center"/>
    </xf>
    <xf numFmtId="0" fontId="7" fillId="6" borderId="2" xfId="0" applyFont="1" applyFill="1" applyBorder="1" applyAlignment="1" applyProtection="1">
      <alignment horizontal="center" vertical="center" wrapText="1"/>
      <protection locked="0"/>
    </xf>
    <xf numFmtId="0" fontId="3" fillId="0" borderId="0" xfId="0" applyFont="1" applyAlignment="1">
      <alignment vertical="center"/>
    </xf>
    <xf numFmtId="0" fontId="3" fillId="0" borderId="0" xfId="0" applyFont="1"/>
    <xf numFmtId="183" fontId="3" fillId="0" borderId="1" xfId="2798" applyNumberFormat="1" applyFont="1" applyFill="1" applyBorder="1" applyAlignment="1">
      <alignment vertical="center"/>
    </xf>
    <xf numFmtId="0" fontId="45" fillId="3" borderId="0" xfId="0" applyFont="1" applyFill="1"/>
    <xf numFmtId="10" fontId="3" fillId="3" borderId="0" xfId="0" applyNumberFormat="1" applyFont="1" applyFill="1"/>
    <xf numFmtId="9" fontId="3" fillId="3" borderId="0" xfId="0" applyNumberFormat="1" applyFont="1" applyFill="1" applyAlignment="1">
      <alignment horizontal="center" vertical="center"/>
    </xf>
    <xf numFmtId="170" fontId="3" fillId="3" borderId="0" xfId="0" applyNumberFormat="1" applyFont="1" applyFill="1"/>
    <xf numFmtId="170" fontId="3" fillId="3" borderId="0" xfId="0" applyNumberFormat="1" applyFont="1" applyFill="1" applyAlignment="1">
      <alignment horizontal="center" vertical="center"/>
    </xf>
    <xf numFmtId="49" fontId="3" fillId="3" borderId="26" xfId="0" applyNumberFormat="1" applyFont="1" applyFill="1" applyBorder="1" applyAlignment="1">
      <alignment horizontal="center"/>
    </xf>
    <xf numFmtId="0" fontId="3" fillId="3" borderId="27" xfId="0" applyFont="1" applyFill="1" applyBorder="1"/>
    <xf numFmtId="0" fontId="3" fillId="3" borderId="27" xfId="0" applyFont="1" applyFill="1" applyBorder="1" applyAlignment="1">
      <alignment horizontal="center"/>
    </xf>
    <xf numFmtId="0" fontId="3" fillId="3" borderId="28" xfId="0" applyFont="1" applyFill="1" applyBorder="1" applyAlignment="1">
      <alignment horizontal="center"/>
    </xf>
    <xf numFmtId="49" fontId="3" fillId="3" borderId="0" xfId="0" applyNumberFormat="1" applyFont="1" applyFill="1" applyAlignment="1">
      <alignment horizontal="left" vertical="center"/>
    </xf>
    <xf numFmtId="49" fontId="4" fillId="47" borderId="3" xfId="0" applyNumberFormat="1" applyFont="1" applyFill="1" applyBorder="1" applyAlignment="1">
      <alignment vertical="center"/>
    </xf>
    <xf numFmtId="49" fontId="3" fillId="3" borderId="0" xfId="0" applyNumberFormat="1" applyFont="1" applyFill="1" applyAlignment="1">
      <alignment horizontal="left" vertical="center" wrapText="1"/>
    </xf>
    <xf numFmtId="0" fontId="3" fillId="8" borderId="4" xfId="0" applyFont="1" applyFill="1" applyBorder="1"/>
    <xf numFmtId="49" fontId="4" fillId="7" borderId="4" xfId="0" applyNumberFormat="1" applyFont="1" applyFill="1" applyBorder="1" applyAlignment="1">
      <alignment vertical="center"/>
    </xf>
    <xf numFmtId="0" fontId="3" fillId="4" borderId="3" xfId="0" applyFont="1" applyFill="1" applyBorder="1" applyAlignment="1">
      <alignment horizontal="center" vertical="center"/>
    </xf>
    <xf numFmtId="10" fontId="3" fillId="3" borderId="0" xfId="0" applyNumberFormat="1" applyFont="1" applyFill="1" applyAlignment="1">
      <alignment wrapText="1"/>
    </xf>
    <xf numFmtId="1" fontId="3" fillId="3" borderId="0" xfId="0" applyNumberFormat="1" applyFont="1" applyFill="1"/>
    <xf numFmtId="0" fontId="48" fillId="2" borderId="1" xfId="0" applyFont="1" applyFill="1" applyBorder="1" applyAlignment="1">
      <alignment horizontal="center" vertical="center" wrapText="1"/>
    </xf>
    <xf numFmtId="9" fontId="3" fillId="48" borderId="1" xfId="1" applyFont="1" applyFill="1" applyBorder="1" applyAlignment="1" applyProtection="1">
      <alignment horizontal="left" vertical="center" wrapText="1"/>
    </xf>
    <xf numFmtId="43" fontId="45" fillId="0" borderId="1" xfId="2798" applyFont="1" applyFill="1" applyBorder="1" applyAlignment="1" applyProtection="1">
      <alignment horizontal="center" vertical="center"/>
    </xf>
    <xf numFmtId="9" fontId="3" fillId="49" borderId="1" xfId="1" applyFont="1" applyFill="1" applyBorder="1" applyAlignment="1" applyProtection="1">
      <alignment horizontal="left" vertical="center" wrapText="1"/>
    </xf>
    <xf numFmtId="3" fontId="45" fillId="0" borderId="1" xfId="1" applyNumberFormat="1" applyFont="1" applyFill="1" applyBorder="1" applyAlignment="1" applyProtection="1">
      <alignment horizontal="center" vertical="center"/>
    </xf>
    <xf numFmtId="3" fontId="3" fillId="0" borderId="1" xfId="1" applyNumberFormat="1" applyFont="1" applyFill="1" applyBorder="1" applyAlignment="1" applyProtection="1">
      <alignment horizontal="center" vertical="center"/>
    </xf>
    <xf numFmtId="183" fontId="49" fillId="0" borderId="1" xfId="2798" applyNumberFormat="1" applyFont="1" applyFill="1" applyBorder="1" applyAlignment="1">
      <alignment horizontal="center" vertical="center" wrapText="1"/>
    </xf>
    <xf numFmtId="0" fontId="45" fillId="0" borderId="1" xfId="0" applyFont="1" applyBorder="1" applyAlignment="1">
      <alignment horizontal="center" vertical="center" wrapText="1"/>
    </xf>
    <xf numFmtId="0" fontId="45" fillId="52" borderId="1" xfId="0" applyFont="1" applyFill="1" applyBorder="1"/>
    <xf numFmtId="0" fontId="45" fillId="52" borderId="1" xfId="0" applyFont="1" applyFill="1" applyBorder="1" applyAlignment="1">
      <alignment horizontal="center" vertical="center"/>
    </xf>
    <xf numFmtId="3" fontId="3" fillId="52" borderId="1" xfId="1" applyNumberFormat="1" applyFont="1" applyFill="1" applyBorder="1" applyAlignment="1" applyProtection="1">
      <alignment horizontal="center" vertical="center"/>
    </xf>
    <xf numFmtId="169" fontId="3" fillId="52" borderId="1" xfId="1" applyNumberFormat="1" applyFont="1" applyFill="1" applyBorder="1" applyAlignment="1" applyProtection="1">
      <alignment horizontal="center" vertical="center"/>
    </xf>
    <xf numFmtId="43" fontId="3" fillId="52" borderId="1" xfId="2798" applyFont="1" applyFill="1" applyBorder="1" applyAlignment="1">
      <alignment vertical="center"/>
    </xf>
    <xf numFmtId="183" fontId="3" fillId="52" borderId="1" xfId="2798" applyNumberFormat="1" applyFont="1" applyFill="1" applyBorder="1" applyAlignment="1">
      <alignment vertical="center"/>
    </xf>
    <xf numFmtId="0" fontId="45" fillId="52" borderId="1" xfId="0" applyFont="1" applyFill="1" applyBorder="1" applyAlignment="1">
      <alignment horizontal="center" vertical="center" wrapText="1"/>
    </xf>
    <xf numFmtId="0" fontId="46" fillId="52" borderId="1" xfId="0" applyFont="1" applyFill="1" applyBorder="1" applyAlignment="1">
      <alignment horizontal="left" vertical="center" wrapText="1"/>
    </xf>
    <xf numFmtId="43" fontId="3" fillId="52" borderId="1" xfId="2798" applyFont="1" applyFill="1" applyBorder="1" applyAlignment="1">
      <alignment horizontal="center" vertical="center"/>
    </xf>
    <xf numFmtId="183" fontId="3" fillId="0" borderId="1" xfId="2798" applyNumberFormat="1" applyFont="1" applyFill="1" applyBorder="1" applyAlignment="1" applyProtection="1">
      <alignment horizontal="right" vertical="center"/>
    </xf>
    <xf numFmtId="0" fontId="4" fillId="0" borderId="0" xfId="0" applyFont="1" applyAlignment="1">
      <alignment horizontal="center" vertical="center"/>
    </xf>
    <xf numFmtId="0" fontId="49" fillId="0" borderId="1" xfId="0" applyFont="1" applyBorder="1" applyAlignment="1">
      <alignment horizontal="center" vertical="center" wrapText="1"/>
    </xf>
    <xf numFmtId="183" fontId="45" fillId="0" borderId="1" xfId="1" applyNumberFormat="1" applyFont="1" applyFill="1" applyBorder="1" applyAlignment="1" applyProtection="1">
      <alignment horizontal="center" vertical="center"/>
    </xf>
    <xf numFmtId="183" fontId="3" fillId="0" borderId="1" xfId="1" applyNumberFormat="1" applyFont="1" applyFill="1" applyBorder="1" applyAlignment="1" applyProtection="1">
      <alignment horizontal="center" vertical="center"/>
    </xf>
    <xf numFmtId="183" fontId="3" fillId="0" borderId="1" xfId="0" applyNumberFormat="1" applyFont="1" applyBorder="1" applyAlignment="1">
      <alignment horizontal="center" vertical="center"/>
    </xf>
    <xf numFmtId="183" fontId="3" fillId="52" borderId="1" xfId="0" applyNumberFormat="1" applyFont="1" applyFill="1" applyBorder="1" applyAlignment="1">
      <alignment horizontal="center" vertical="center"/>
    </xf>
    <xf numFmtId="10" fontId="3" fillId="0" borderId="1" xfId="1" applyNumberFormat="1" applyFont="1" applyFill="1" applyBorder="1" applyAlignment="1" applyProtection="1">
      <alignment horizontal="center" vertical="center"/>
    </xf>
    <xf numFmtId="0" fontId="50" fillId="0" borderId="1" xfId="0" applyFont="1" applyBorder="1" applyAlignment="1">
      <alignment vertical="center" wrapText="1"/>
    </xf>
    <xf numFmtId="0" fontId="50" fillId="0" borderId="1" xfId="0" applyFont="1" applyBorder="1" applyAlignment="1">
      <alignment horizontal="left" vertical="top" wrapText="1"/>
    </xf>
    <xf numFmtId="10" fontId="3" fillId="47" borderId="1" xfId="1" applyNumberFormat="1" applyFont="1" applyFill="1" applyBorder="1" applyAlignment="1" applyProtection="1">
      <alignment horizontal="center" vertical="center"/>
    </xf>
    <xf numFmtId="10" fontId="3" fillId="7" borderId="1" xfId="1" applyNumberFormat="1" applyFont="1" applyFill="1" applyBorder="1" applyAlignment="1" applyProtection="1">
      <alignment horizontal="center" vertical="center"/>
    </xf>
    <xf numFmtId="10" fontId="3" fillId="8" borderId="1" xfId="1" applyNumberFormat="1" applyFont="1" applyFill="1" applyBorder="1" applyAlignment="1" applyProtection="1">
      <alignment horizontal="center" vertical="center"/>
    </xf>
    <xf numFmtId="0" fontId="50" fillId="0" borderId="1" xfId="0" applyFont="1" applyBorder="1" applyAlignment="1">
      <alignment horizontal="left" vertical="center" wrapText="1"/>
    </xf>
    <xf numFmtId="43" fontId="3" fillId="0" borderId="1" xfId="2798" applyFont="1" applyFill="1" applyBorder="1" applyAlignment="1" applyProtection="1">
      <alignment vertical="center"/>
    </xf>
    <xf numFmtId="183" fontId="3" fillId="0" borderId="1" xfId="2798" applyNumberFormat="1" applyFont="1" applyFill="1" applyBorder="1" applyAlignment="1" applyProtection="1">
      <alignment vertical="center"/>
    </xf>
    <xf numFmtId="3" fontId="45" fillId="0" borderId="1" xfId="1" applyNumberFormat="1" applyFont="1" applyFill="1" applyBorder="1" applyAlignment="1" applyProtection="1">
      <alignment vertical="center"/>
    </xf>
    <xf numFmtId="3" fontId="3" fillId="0" borderId="1" xfId="1" applyNumberFormat="1" applyFont="1" applyFill="1" applyBorder="1" applyAlignment="1" applyProtection="1">
      <alignment vertical="center"/>
    </xf>
    <xf numFmtId="0" fontId="3" fillId="0" borderId="1" xfId="0" applyFont="1" applyBorder="1" applyAlignment="1">
      <alignment vertical="center"/>
    </xf>
    <xf numFmtId="0" fontId="45" fillId="52" borderId="1" xfId="0" applyFont="1" applyFill="1" applyBorder="1" applyAlignment="1">
      <alignment vertical="center"/>
    </xf>
    <xf numFmtId="3" fontId="45" fillId="52" borderId="1" xfId="0" applyNumberFormat="1" applyFont="1" applyFill="1" applyBorder="1" applyAlignment="1">
      <alignment vertical="center"/>
    </xf>
    <xf numFmtId="49" fontId="4" fillId="3" borderId="1" xfId="0" applyNumberFormat="1" applyFont="1" applyFill="1" applyBorder="1" applyAlignment="1">
      <alignment horizontal="center" vertical="center"/>
    </xf>
    <xf numFmtId="0" fontId="4" fillId="3" borderId="1" xfId="0" applyFont="1" applyFill="1" applyBorder="1" applyAlignment="1">
      <alignment horizontal="center" vertical="center"/>
    </xf>
    <xf numFmtId="49" fontId="3" fillId="3" borderId="1" xfId="0" applyNumberFormat="1" applyFont="1" applyFill="1" applyBorder="1" applyAlignment="1">
      <alignment horizontal="center"/>
    </xf>
    <xf numFmtId="0" fontId="3" fillId="0" borderId="1" xfId="0" applyFont="1" applyBorder="1" applyAlignment="1">
      <alignment horizontal="center" vertical="center"/>
    </xf>
    <xf numFmtId="49" fontId="4" fillId="3" borderId="1" xfId="0" applyNumberFormat="1" applyFont="1" applyFill="1" applyBorder="1" applyAlignment="1">
      <alignment horizontal="center" vertical="center" wrapText="1"/>
    </xf>
    <xf numFmtId="0" fontId="49" fillId="0" borderId="1" xfId="0" applyFont="1" applyBorder="1" applyAlignment="1">
      <alignment horizontal="center" vertical="center"/>
    </xf>
    <xf numFmtId="0" fontId="49" fillId="0" borderId="1" xfId="0" applyFont="1" applyBorder="1" applyAlignment="1">
      <alignment horizontal="center" vertical="center" wrapText="1" readingOrder="1"/>
    </xf>
    <xf numFmtId="0" fontId="49" fillId="0" borderId="34" xfId="0" applyFont="1" applyBorder="1" applyAlignment="1">
      <alignment horizontal="center" vertical="center" wrapText="1"/>
    </xf>
    <xf numFmtId="0" fontId="49" fillId="0" borderId="35" xfId="0" applyFont="1" applyBorder="1" applyAlignment="1">
      <alignment horizontal="center" vertical="center" wrapText="1"/>
    </xf>
    <xf numFmtId="0" fontId="49" fillId="0" borderId="36" xfId="0" applyFont="1" applyBorder="1" applyAlignment="1">
      <alignment horizontal="center" vertical="center" wrapText="1"/>
    </xf>
    <xf numFmtId="9" fontId="3" fillId="50" borderId="25" xfId="1" applyFont="1" applyFill="1" applyBorder="1" applyAlignment="1" applyProtection="1">
      <alignment horizontal="center" vertical="center" wrapText="1"/>
    </xf>
    <xf numFmtId="9" fontId="3" fillId="50" borderId="2" xfId="1" applyFont="1" applyFill="1" applyBorder="1" applyAlignment="1" applyProtection="1">
      <alignment horizontal="center" vertical="center" wrapText="1"/>
    </xf>
    <xf numFmtId="0" fontId="4" fillId="52" borderId="30" xfId="2797" applyFont="1" applyFill="1" applyBorder="1" applyAlignment="1">
      <alignment horizontal="center" vertical="center"/>
    </xf>
    <xf numFmtId="0" fontId="4" fillId="52" borderId="29" xfId="2797" applyFont="1" applyFill="1" applyBorder="1" applyAlignment="1">
      <alignment horizontal="center" vertical="center"/>
    </xf>
    <xf numFmtId="0" fontId="4" fillId="52" borderId="31" xfId="2797" applyFont="1" applyFill="1" applyBorder="1" applyAlignment="1">
      <alignment horizontal="center" vertical="center"/>
    </xf>
    <xf numFmtId="0" fontId="4" fillId="52" borderId="32" xfId="2797" applyFont="1" applyFill="1" applyBorder="1" applyAlignment="1">
      <alignment horizontal="center" vertical="center"/>
    </xf>
    <xf numFmtId="3" fontId="3" fillId="51" borderId="25" xfId="0" applyNumberFormat="1" applyFont="1" applyFill="1" applyBorder="1" applyAlignment="1">
      <alignment horizontal="center" vertical="center" wrapText="1"/>
    </xf>
    <xf numFmtId="3" fontId="3" fillId="51" borderId="33" xfId="0" applyNumberFormat="1" applyFont="1" applyFill="1" applyBorder="1" applyAlignment="1">
      <alignment horizontal="center" vertical="center" wrapText="1"/>
    </xf>
    <xf numFmtId="3" fontId="3" fillId="51" borderId="2" xfId="0" applyNumberFormat="1" applyFont="1" applyFill="1" applyBorder="1" applyAlignment="1">
      <alignment horizontal="center" vertical="center" wrapText="1"/>
    </xf>
    <xf numFmtId="0" fontId="3" fillId="50" borderId="37" xfId="0" applyFont="1" applyFill="1" applyBorder="1" applyAlignment="1">
      <alignment horizontal="center" vertical="center" wrapText="1"/>
    </xf>
    <xf numFmtId="0" fontId="3" fillId="50" borderId="2" xfId="0" applyFont="1" applyFill="1" applyBorder="1" applyAlignment="1">
      <alignment horizontal="center" vertical="center" wrapText="1"/>
    </xf>
    <xf numFmtId="0" fontId="52" fillId="3" borderId="38" xfId="0" applyFont="1" applyFill="1" applyBorder="1" applyAlignment="1">
      <alignment horizontal="center" wrapText="1"/>
    </xf>
    <xf numFmtId="0" fontId="3" fillId="51" borderId="37" xfId="0" applyFont="1" applyFill="1" applyBorder="1" applyAlignment="1">
      <alignment horizontal="center" vertical="center" wrapText="1"/>
    </xf>
    <xf numFmtId="0" fontId="3" fillId="51" borderId="33" xfId="0" applyFont="1" applyFill="1" applyBorder="1" applyAlignment="1">
      <alignment horizontal="center" vertical="center" wrapText="1"/>
    </xf>
    <xf numFmtId="0" fontId="3" fillId="51" borderId="2" xfId="0" applyFont="1" applyFill="1" applyBorder="1" applyAlignment="1">
      <alignment horizontal="center" vertical="center" wrapText="1"/>
    </xf>
    <xf numFmtId="171" fontId="3" fillId="8" borderId="11" xfId="2" applyNumberFormat="1" applyFont="1" applyFill="1" applyBorder="1" applyAlignment="1">
      <alignment horizontal="justify" vertical="center" wrapText="1"/>
    </xf>
    <xf numFmtId="171" fontId="3" fillId="8" borderId="14" xfId="2" applyNumberFormat="1" applyFont="1" applyFill="1" applyBorder="1" applyAlignment="1">
      <alignment horizontal="justify" vertical="center" wrapText="1"/>
    </xf>
    <xf numFmtId="0" fontId="2" fillId="22" borderId="0" xfId="0" applyFont="1" applyFill="1" applyAlignment="1">
      <alignment horizontal="center"/>
    </xf>
    <xf numFmtId="0" fontId="0" fillId="0" borderId="0" xfId="0" applyAlignment="1">
      <alignment horizontal="left" vertical="center" wrapText="1"/>
    </xf>
    <xf numFmtId="0" fontId="0" fillId="0" borderId="13" xfId="0" applyBorder="1" applyAlignment="1">
      <alignment horizontal="left" vertical="center" wrapText="1"/>
    </xf>
    <xf numFmtId="171" fontId="2" fillId="0" borderId="0" xfId="2" applyNumberFormat="1" applyFont="1" applyBorder="1" applyAlignment="1">
      <alignment vertical="center"/>
    </xf>
    <xf numFmtId="171" fontId="2" fillId="0" borderId="13" xfId="2" applyNumberFormat="1" applyFont="1" applyBorder="1" applyAlignment="1">
      <alignment vertical="center"/>
    </xf>
    <xf numFmtId="171" fontId="3" fillId="0" borderId="0" xfId="2" applyNumberFormat="1" applyFont="1" applyBorder="1" applyAlignment="1">
      <alignment horizontal="justify" vertical="center" wrapText="1"/>
    </xf>
    <xf numFmtId="171" fontId="3" fillId="0" borderId="13" xfId="2" applyNumberFormat="1" applyFont="1" applyBorder="1" applyAlignment="1">
      <alignment horizontal="justify" vertical="center" wrapText="1"/>
    </xf>
    <xf numFmtId="0" fontId="0" fillId="0" borderId="8" xfId="0" applyBorder="1" applyAlignment="1">
      <alignment horizontal="left" vertical="center" wrapText="1"/>
    </xf>
    <xf numFmtId="171" fontId="2" fillId="0" borderId="8" xfId="2" applyNumberFormat="1" applyFont="1" applyBorder="1" applyAlignment="1">
      <alignment horizontal="center" vertical="center"/>
    </xf>
    <xf numFmtId="171" fontId="2" fillId="0" borderId="13" xfId="2" applyNumberFormat="1" applyFont="1" applyBorder="1" applyAlignment="1">
      <alignment horizontal="center" vertical="center"/>
    </xf>
    <xf numFmtId="171" fontId="3" fillId="0" borderId="8" xfId="2" applyNumberFormat="1" applyFont="1" applyBorder="1" applyAlignment="1">
      <alignment horizontal="center"/>
    </xf>
    <xf numFmtId="171" fontId="3" fillId="0" borderId="13" xfId="2" applyNumberFormat="1" applyFont="1" applyBorder="1" applyAlignment="1">
      <alignment horizontal="center"/>
    </xf>
    <xf numFmtId="171" fontId="3" fillId="8" borderId="9" xfId="2" applyNumberFormat="1" applyFont="1" applyFill="1" applyBorder="1" applyAlignment="1">
      <alignment horizontal="justify" vertical="center" wrapText="1"/>
    </xf>
    <xf numFmtId="171" fontId="3" fillId="0" borderId="8" xfId="2" applyNumberFormat="1" applyFont="1" applyBorder="1" applyAlignment="1">
      <alignment horizontal="justify" wrapText="1"/>
    </xf>
    <xf numFmtId="171" fontId="3" fillId="0" borderId="13" xfId="2" applyNumberFormat="1" applyFont="1" applyBorder="1" applyAlignment="1">
      <alignment horizontal="justify" wrapText="1"/>
    </xf>
    <xf numFmtId="171" fontId="2" fillId="0" borderId="0" xfId="2" applyNumberFormat="1" applyFont="1" applyBorder="1" applyAlignment="1">
      <alignment horizontal="center" vertical="center"/>
    </xf>
    <xf numFmtId="171" fontId="3" fillId="0" borderId="0" xfId="2" applyNumberFormat="1" applyFont="1" applyBorder="1" applyAlignment="1">
      <alignment horizontal="justify" wrapText="1"/>
    </xf>
    <xf numFmtId="171" fontId="0" fillId="0" borderId="0" xfId="2" applyNumberFormat="1" applyFont="1" applyBorder="1" applyAlignment="1">
      <alignment horizontal="justify"/>
    </xf>
    <xf numFmtId="171" fontId="0" fillId="0" borderId="13" xfId="2" applyNumberFormat="1" applyFont="1" applyBorder="1" applyAlignment="1">
      <alignment horizontal="justify"/>
    </xf>
    <xf numFmtId="0" fontId="3" fillId="0" borderId="1" xfId="0" applyFont="1" applyFill="1" applyBorder="1" applyAlignment="1">
      <alignment horizontal="left" vertical="center" wrapText="1"/>
    </xf>
  </cellXfs>
  <cellStyles count="2799">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8"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2" xfId="3" xr:uid="{00000000-0005-0000-0000-0000AD070000}"/>
    <cellStyle name="Moneda 2 2" xfId="1968" xr:uid="{00000000-0005-0000-0000-0000AE070000}"/>
    <cellStyle name="Moneda 2 3" xfId="1969" xr:uid="{00000000-0005-0000-0000-0000AF070000}"/>
    <cellStyle name="Moneda 2 4" xfId="1970" xr:uid="{00000000-0005-0000-0000-0000B0070000}"/>
    <cellStyle name="Moneda 2 5" xfId="1971" xr:uid="{00000000-0005-0000-0000-0000B1070000}"/>
    <cellStyle name="Moneda 3" xfId="1972" xr:uid="{00000000-0005-0000-0000-0000B2070000}"/>
    <cellStyle name="Moneda 3 2" xfId="1973" xr:uid="{00000000-0005-0000-0000-0000B3070000}"/>
    <cellStyle name="Moneda 3 3" xfId="1974" xr:uid="{00000000-0005-0000-0000-0000B4070000}"/>
    <cellStyle name="Moneda 4" xfId="1975" xr:uid="{00000000-0005-0000-0000-0000B5070000}"/>
    <cellStyle name="Moneda 4 2" xfId="1976" xr:uid="{00000000-0005-0000-0000-0000B6070000}"/>
    <cellStyle name="Moneda 5" xfId="1977" xr:uid="{00000000-0005-0000-0000-0000B7070000}"/>
    <cellStyle name="Moneda 6" xfId="1978" xr:uid="{00000000-0005-0000-0000-0000B8070000}"/>
    <cellStyle name="Neutral 2" xfId="1979" xr:uid="{00000000-0005-0000-0000-0000B9070000}"/>
    <cellStyle name="Neutral 3" xfId="1980" xr:uid="{00000000-0005-0000-0000-0000BA070000}"/>
    <cellStyle name="Neutral 4" xfId="1981" xr:uid="{00000000-0005-0000-0000-0000BB070000}"/>
    <cellStyle name="Neutral 5" xfId="1982" xr:uid="{00000000-0005-0000-0000-0000BC070000}"/>
    <cellStyle name="Neutral 6" xfId="1983" xr:uid="{00000000-0005-0000-0000-0000BD070000}"/>
    <cellStyle name="Normal" xfId="0" builtinId="0"/>
    <cellStyle name="Normal 10" xfId="1984" xr:uid="{00000000-0005-0000-0000-0000BF070000}"/>
    <cellStyle name="Normal 10 2" xfId="1985" xr:uid="{00000000-0005-0000-0000-0000C0070000}"/>
    <cellStyle name="Normal 10 2 2" xfId="1986" xr:uid="{00000000-0005-0000-0000-0000C1070000}"/>
    <cellStyle name="Normal 10 2 3" xfId="1987" xr:uid="{00000000-0005-0000-0000-0000C2070000}"/>
    <cellStyle name="Normal 10 2 4" xfId="1988" xr:uid="{00000000-0005-0000-0000-0000C3070000}"/>
    <cellStyle name="Normal 10 2 5" xfId="1989" xr:uid="{00000000-0005-0000-0000-0000C4070000}"/>
    <cellStyle name="Normal 10 3" xfId="1990" xr:uid="{00000000-0005-0000-0000-0000C5070000}"/>
    <cellStyle name="Normal 10 4" xfId="1991" xr:uid="{00000000-0005-0000-0000-0000C6070000}"/>
    <cellStyle name="Normal 10 5" xfId="1992" xr:uid="{00000000-0005-0000-0000-0000C7070000}"/>
    <cellStyle name="Normal 10 6" xfId="1993" xr:uid="{00000000-0005-0000-0000-0000C8070000}"/>
    <cellStyle name="Normal 11" xfId="1994" xr:uid="{00000000-0005-0000-0000-0000C9070000}"/>
    <cellStyle name="Normal 12" xfId="1995" xr:uid="{00000000-0005-0000-0000-0000CA070000}"/>
    <cellStyle name="Normal 12 2" xfId="1996" xr:uid="{00000000-0005-0000-0000-0000CB070000}"/>
    <cellStyle name="Normal 12 3" xfId="1997" xr:uid="{00000000-0005-0000-0000-0000CC070000}"/>
    <cellStyle name="Normal 12 4" xfId="1998" xr:uid="{00000000-0005-0000-0000-0000CD070000}"/>
    <cellStyle name="Normal 12 5" xfId="1999" xr:uid="{00000000-0005-0000-0000-0000CE070000}"/>
    <cellStyle name="Normal 13" xfId="2000" xr:uid="{00000000-0005-0000-0000-0000CF070000}"/>
    <cellStyle name="Normal 13 2" xfId="2001" xr:uid="{00000000-0005-0000-0000-0000D0070000}"/>
    <cellStyle name="Normal 13 3" xfId="2002" xr:uid="{00000000-0005-0000-0000-0000D1070000}"/>
    <cellStyle name="Normal 13 4" xfId="2003" xr:uid="{00000000-0005-0000-0000-0000D2070000}"/>
    <cellStyle name="Normal 13 5" xfId="2004" xr:uid="{00000000-0005-0000-0000-0000D3070000}"/>
    <cellStyle name="Normal 14" xfId="2005" xr:uid="{00000000-0005-0000-0000-0000D4070000}"/>
    <cellStyle name="Normal 14 2" xfId="2006" xr:uid="{00000000-0005-0000-0000-0000D5070000}"/>
    <cellStyle name="Normal 14 3" xfId="2007" xr:uid="{00000000-0005-0000-0000-0000D6070000}"/>
    <cellStyle name="Normal 14 4" xfId="2008" xr:uid="{00000000-0005-0000-0000-0000D7070000}"/>
    <cellStyle name="Normal 14 5" xfId="2009" xr:uid="{00000000-0005-0000-0000-0000D8070000}"/>
    <cellStyle name="Normal 15" xfId="2010" xr:uid="{00000000-0005-0000-0000-0000D9070000}"/>
    <cellStyle name="Normal 15 2" xfId="2011" xr:uid="{00000000-0005-0000-0000-0000DA070000}"/>
    <cellStyle name="Normal 15 3" xfId="2012" xr:uid="{00000000-0005-0000-0000-0000DB070000}"/>
    <cellStyle name="Normal 15 4" xfId="2013" xr:uid="{00000000-0005-0000-0000-0000DC070000}"/>
    <cellStyle name="Normal 15 5" xfId="2014" xr:uid="{00000000-0005-0000-0000-0000DD070000}"/>
    <cellStyle name="Normal 16" xfId="2015" xr:uid="{00000000-0005-0000-0000-0000DE070000}"/>
    <cellStyle name="Normal 17" xfId="2016" xr:uid="{00000000-0005-0000-0000-0000DF070000}"/>
    <cellStyle name="Normal 18" xfId="2017" xr:uid="{00000000-0005-0000-0000-0000E0070000}"/>
    <cellStyle name="Normal 19" xfId="2018" xr:uid="{00000000-0005-0000-0000-0000E1070000}"/>
    <cellStyle name="Normal 19 2" xfId="2019" xr:uid="{00000000-0005-0000-0000-0000E2070000}"/>
    <cellStyle name="Normal 2" xfId="2020" xr:uid="{00000000-0005-0000-0000-0000E3070000}"/>
    <cellStyle name="Normal 2 10" xfId="2021" xr:uid="{00000000-0005-0000-0000-0000E4070000}"/>
    <cellStyle name="Normal 2 11" xfId="2022" xr:uid="{00000000-0005-0000-0000-0000E5070000}"/>
    <cellStyle name="Normal 2 12" xfId="2023" xr:uid="{00000000-0005-0000-0000-0000E6070000}"/>
    <cellStyle name="Normal 2 12 2" xfId="2024" xr:uid="{00000000-0005-0000-0000-0000E7070000}"/>
    <cellStyle name="Normal 2 2" xfId="2025" xr:uid="{00000000-0005-0000-0000-0000E8070000}"/>
    <cellStyle name="Normal 2 2 2" xfId="2026" xr:uid="{00000000-0005-0000-0000-0000E9070000}"/>
    <cellStyle name="Normal 2 2 2 2" xfId="2027" xr:uid="{00000000-0005-0000-0000-0000EA070000}"/>
    <cellStyle name="Normal 2 2 2 2 2" xfId="2028" xr:uid="{00000000-0005-0000-0000-0000EB070000}"/>
    <cellStyle name="Normal 2 2 2 3" xfId="2029" xr:uid="{00000000-0005-0000-0000-0000EC070000}"/>
    <cellStyle name="Normal 2 2 2 4" xfId="2030" xr:uid="{00000000-0005-0000-0000-0000ED070000}"/>
    <cellStyle name="Normal 2 2 2 5" xfId="2031" xr:uid="{00000000-0005-0000-0000-0000EE070000}"/>
    <cellStyle name="Normal 2 2 3" xfId="2032" xr:uid="{00000000-0005-0000-0000-0000EF070000}"/>
    <cellStyle name="Normal 2 2 3 2" xfId="2033" xr:uid="{00000000-0005-0000-0000-0000F0070000}"/>
    <cellStyle name="Normal 2 2 4" xfId="2034" xr:uid="{00000000-0005-0000-0000-0000F1070000}"/>
    <cellStyle name="Normal 2 2 5" xfId="2035" xr:uid="{00000000-0005-0000-0000-0000F2070000}"/>
    <cellStyle name="Normal 2 2 6" xfId="2036" xr:uid="{00000000-0005-0000-0000-0000F3070000}"/>
    <cellStyle name="Normal 2 2 7" xfId="2037" xr:uid="{00000000-0005-0000-0000-0000F4070000}"/>
    <cellStyle name="Normal 2 2 8" xfId="2038" xr:uid="{00000000-0005-0000-0000-0000F5070000}"/>
    <cellStyle name="Normal 2 2 9" xfId="2039" xr:uid="{00000000-0005-0000-0000-0000F6070000}"/>
    <cellStyle name="Normal 2 3" xfId="2040" xr:uid="{00000000-0005-0000-0000-0000F7070000}"/>
    <cellStyle name="Normal 2 3 2" xfId="2041" xr:uid="{00000000-0005-0000-0000-0000F8070000}"/>
    <cellStyle name="Normal 2 3 2 2" xfId="2042" xr:uid="{00000000-0005-0000-0000-0000F9070000}"/>
    <cellStyle name="Normal 2 3 2 3" xfId="2043" xr:uid="{00000000-0005-0000-0000-0000FA070000}"/>
    <cellStyle name="Normal 2 3 2 4" xfId="2044" xr:uid="{00000000-0005-0000-0000-0000FB070000}"/>
    <cellStyle name="Normal 2 3 2 5" xfId="2045" xr:uid="{00000000-0005-0000-0000-0000FC070000}"/>
    <cellStyle name="Normal 2 3 3" xfId="2046" xr:uid="{00000000-0005-0000-0000-0000FD070000}"/>
    <cellStyle name="Normal 2 3 4" xfId="2047" xr:uid="{00000000-0005-0000-0000-0000FE070000}"/>
    <cellStyle name="Normal 2 3 5" xfId="2048" xr:uid="{00000000-0005-0000-0000-0000FF070000}"/>
    <cellStyle name="Normal 2 3 6" xfId="2049" xr:uid="{00000000-0005-0000-0000-000000080000}"/>
    <cellStyle name="Normal 2 4" xfId="2050" xr:uid="{00000000-0005-0000-0000-000001080000}"/>
    <cellStyle name="Normal 2 4 2" xfId="2051" xr:uid="{00000000-0005-0000-0000-000002080000}"/>
    <cellStyle name="Normal 2 4 2 2" xfId="2052" xr:uid="{00000000-0005-0000-0000-000003080000}"/>
    <cellStyle name="Normal 2 4 2 3" xfId="2053" xr:uid="{00000000-0005-0000-0000-000004080000}"/>
    <cellStyle name="Normal 2 4 2 4" xfId="2054" xr:uid="{00000000-0005-0000-0000-000005080000}"/>
    <cellStyle name="Normal 2 4 2 5" xfId="2055" xr:uid="{00000000-0005-0000-0000-000006080000}"/>
    <cellStyle name="Normal 2 4 3" xfId="2056" xr:uid="{00000000-0005-0000-0000-000007080000}"/>
    <cellStyle name="Normal 2 4 4" xfId="2057" xr:uid="{00000000-0005-0000-0000-000008080000}"/>
    <cellStyle name="Normal 2 4 5" xfId="2058" xr:uid="{00000000-0005-0000-0000-000009080000}"/>
    <cellStyle name="Normal 2 4 6" xfId="2059" xr:uid="{00000000-0005-0000-0000-00000A080000}"/>
    <cellStyle name="Normal 2 5" xfId="2060" xr:uid="{00000000-0005-0000-0000-00000B080000}"/>
    <cellStyle name="Normal 2 5 2" xfId="2061" xr:uid="{00000000-0005-0000-0000-00000C080000}"/>
    <cellStyle name="Normal 2 5 2 2" xfId="2062" xr:uid="{00000000-0005-0000-0000-00000D080000}"/>
    <cellStyle name="Normal 2 5 2 3" xfId="2063" xr:uid="{00000000-0005-0000-0000-00000E080000}"/>
    <cellStyle name="Normal 2 5 2 4" xfId="2064" xr:uid="{00000000-0005-0000-0000-00000F080000}"/>
    <cellStyle name="Normal 2 5 2 5" xfId="2065" xr:uid="{00000000-0005-0000-0000-000010080000}"/>
    <cellStyle name="Normal 2 5 3" xfId="2066" xr:uid="{00000000-0005-0000-0000-000011080000}"/>
    <cellStyle name="Normal 2 5 4" xfId="2067" xr:uid="{00000000-0005-0000-0000-000012080000}"/>
    <cellStyle name="Normal 2 5 5" xfId="2068" xr:uid="{00000000-0005-0000-0000-000013080000}"/>
    <cellStyle name="Normal 2 5 6" xfId="2069" xr:uid="{00000000-0005-0000-0000-000014080000}"/>
    <cellStyle name="Normal 2 6" xfId="2070" xr:uid="{00000000-0005-0000-0000-000015080000}"/>
    <cellStyle name="Normal 2 6 2" xfId="2071" xr:uid="{00000000-0005-0000-0000-000016080000}"/>
    <cellStyle name="Normal 2 6 3" xfId="2072" xr:uid="{00000000-0005-0000-0000-000017080000}"/>
    <cellStyle name="Normal 2 6 4" xfId="2073" xr:uid="{00000000-0005-0000-0000-000018080000}"/>
    <cellStyle name="Normal 2 6 5" xfId="2074" xr:uid="{00000000-0005-0000-0000-000019080000}"/>
    <cellStyle name="Normal 2 7" xfId="2075" xr:uid="{00000000-0005-0000-0000-00001A080000}"/>
    <cellStyle name="Normal 2 7 2" xfId="2076" xr:uid="{00000000-0005-0000-0000-00001B080000}"/>
    <cellStyle name="Normal 2 8" xfId="2077" xr:uid="{00000000-0005-0000-0000-00001C080000}"/>
    <cellStyle name="Normal 2 8 2" xfId="2078" xr:uid="{00000000-0005-0000-0000-00001D080000}"/>
    <cellStyle name="Normal 2 9" xfId="2079" xr:uid="{00000000-0005-0000-0000-00001E080000}"/>
    <cellStyle name="Normal 20" xfId="2080" xr:uid="{00000000-0005-0000-0000-00001F080000}"/>
    <cellStyle name="Normal 21" xfId="2081" xr:uid="{00000000-0005-0000-0000-000020080000}"/>
    <cellStyle name="Normal 22" xfId="2082" xr:uid="{00000000-0005-0000-0000-000021080000}"/>
    <cellStyle name="Normal 23" xfId="2083" xr:uid="{00000000-0005-0000-0000-000022080000}"/>
    <cellStyle name="Normal 24" xfId="2084" xr:uid="{00000000-0005-0000-0000-000023080000}"/>
    <cellStyle name="Normal 25" xfId="2085" xr:uid="{00000000-0005-0000-0000-000024080000}"/>
    <cellStyle name="Normal 25 2" xfId="2086" xr:uid="{00000000-0005-0000-0000-000025080000}"/>
    <cellStyle name="Normal 25 2 2" xfId="2087" xr:uid="{00000000-0005-0000-0000-000026080000}"/>
    <cellStyle name="Normal 25 3" xfId="2088" xr:uid="{00000000-0005-0000-0000-000027080000}"/>
    <cellStyle name="Normal 25 4" xfId="2089" xr:uid="{00000000-0005-0000-0000-000028080000}"/>
    <cellStyle name="Normal 26" xfId="2090" xr:uid="{00000000-0005-0000-0000-000029080000}"/>
    <cellStyle name="Normal 27" xfId="2091" xr:uid="{00000000-0005-0000-0000-00002A080000}"/>
    <cellStyle name="Normal 28" xfId="2092" xr:uid="{00000000-0005-0000-0000-00002B080000}"/>
    <cellStyle name="Normal 29" xfId="2093" xr:uid="{00000000-0005-0000-0000-00002C080000}"/>
    <cellStyle name="Normal 3" xfId="2094" xr:uid="{00000000-0005-0000-0000-00002D080000}"/>
    <cellStyle name="Normal 3 10" xfId="2095" xr:uid="{00000000-0005-0000-0000-00002E080000}"/>
    <cellStyle name="Normal 3 11" xfId="2096" xr:uid="{00000000-0005-0000-0000-00002F080000}"/>
    <cellStyle name="Normal 3 12" xfId="2097" xr:uid="{00000000-0005-0000-0000-000030080000}"/>
    <cellStyle name="Normal 3 2" xfId="2098" xr:uid="{00000000-0005-0000-0000-000031080000}"/>
    <cellStyle name="Normal 3 2 2" xfId="2099" xr:uid="{00000000-0005-0000-0000-000032080000}"/>
    <cellStyle name="Normal 3 2 2 2" xfId="2100" xr:uid="{00000000-0005-0000-0000-000033080000}"/>
    <cellStyle name="Normal 3 2 2 3" xfId="2101" xr:uid="{00000000-0005-0000-0000-000034080000}"/>
    <cellStyle name="Normal 3 2 2 4" xfId="2102" xr:uid="{00000000-0005-0000-0000-000035080000}"/>
    <cellStyle name="Normal 3 2 2 5" xfId="2103" xr:uid="{00000000-0005-0000-0000-000036080000}"/>
    <cellStyle name="Normal 3 2 3" xfId="2104" xr:uid="{00000000-0005-0000-0000-000037080000}"/>
    <cellStyle name="Normal 3 2 4" xfId="2105" xr:uid="{00000000-0005-0000-0000-000038080000}"/>
    <cellStyle name="Normal 3 2 5" xfId="2106" xr:uid="{00000000-0005-0000-0000-000039080000}"/>
    <cellStyle name="Normal 3 2 6" xfId="2107" xr:uid="{00000000-0005-0000-0000-00003A080000}"/>
    <cellStyle name="Normal 3 3" xfId="2108" xr:uid="{00000000-0005-0000-0000-00003B080000}"/>
    <cellStyle name="Normal 3 3 2" xfId="2109" xr:uid="{00000000-0005-0000-0000-00003C080000}"/>
    <cellStyle name="Normal 3 3 2 2" xfId="2110" xr:uid="{00000000-0005-0000-0000-00003D080000}"/>
    <cellStyle name="Normal 3 3 2 3" xfId="2111" xr:uid="{00000000-0005-0000-0000-00003E080000}"/>
    <cellStyle name="Normal 3 3 2 4" xfId="2112" xr:uid="{00000000-0005-0000-0000-00003F080000}"/>
    <cellStyle name="Normal 3 3 2 5" xfId="2113" xr:uid="{00000000-0005-0000-0000-000040080000}"/>
    <cellStyle name="Normal 3 3 3" xfId="2114" xr:uid="{00000000-0005-0000-0000-000041080000}"/>
    <cellStyle name="Normal 3 3 4" xfId="2115" xr:uid="{00000000-0005-0000-0000-000042080000}"/>
    <cellStyle name="Normal 3 3 5" xfId="2116" xr:uid="{00000000-0005-0000-0000-000043080000}"/>
    <cellStyle name="Normal 3 3 6" xfId="2117" xr:uid="{00000000-0005-0000-0000-000044080000}"/>
    <cellStyle name="Normal 3 4" xfId="2118" xr:uid="{00000000-0005-0000-0000-000045080000}"/>
    <cellStyle name="Normal 3 4 2" xfId="2119" xr:uid="{00000000-0005-0000-0000-000046080000}"/>
    <cellStyle name="Normal 3 4 2 2" xfId="2120" xr:uid="{00000000-0005-0000-0000-000047080000}"/>
    <cellStyle name="Normal 3 4 2 3" xfId="2121" xr:uid="{00000000-0005-0000-0000-000048080000}"/>
    <cellStyle name="Normal 3 4 2 4" xfId="2122" xr:uid="{00000000-0005-0000-0000-000049080000}"/>
    <cellStyle name="Normal 3 4 2 5" xfId="2123" xr:uid="{00000000-0005-0000-0000-00004A080000}"/>
    <cellStyle name="Normal 3 4 3" xfId="2124" xr:uid="{00000000-0005-0000-0000-00004B080000}"/>
    <cellStyle name="Normal 3 4 4" xfId="2125" xr:uid="{00000000-0005-0000-0000-00004C080000}"/>
    <cellStyle name="Normal 3 4 5" xfId="2126" xr:uid="{00000000-0005-0000-0000-00004D080000}"/>
    <cellStyle name="Normal 3 4 6" xfId="2127" xr:uid="{00000000-0005-0000-0000-00004E080000}"/>
    <cellStyle name="Normal 3 5" xfId="2128" xr:uid="{00000000-0005-0000-0000-00004F080000}"/>
    <cellStyle name="Normal 3 5 2" xfId="2129" xr:uid="{00000000-0005-0000-0000-000050080000}"/>
    <cellStyle name="Normal 3 5 2 2" xfId="2130" xr:uid="{00000000-0005-0000-0000-000051080000}"/>
    <cellStyle name="Normal 3 5 2 3" xfId="2131" xr:uid="{00000000-0005-0000-0000-000052080000}"/>
    <cellStyle name="Normal 3 5 2 4" xfId="2132" xr:uid="{00000000-0005-0000-0000-000053080000}"/>
    <cellStyle name="Normal 3 5 2 5" xfId="2133" xr:uid="{00000000-0005-0000-0000-000054080000}"/>
    <cellStyle name="Normal 3 5 3" xfId="2134" xr:uid="{00000000-0005-0000-0000-000055080000}"/>
    <cellStyle name="Normal 3 5 4" xfId="2135" xr:uid="{00000000-0005-0000-0000-000056080000}"/>
    <cellStyle name="Normal 3 5 5" xfId="2136" xr:uid="{00000000-0005-0000-0000-000057080000}"/>
    <cellStyle name="Normal 3 5 6" xfId="2137" xr:uid="{00000000-0005-0000-0000-000058080000}"/>
    <cellStyle name="Normal 3 6" xfId="2138" xr:uid="{00000000-0005-0000-0000-000059080000}"/>
    <cellStyle name="Normal 3 6 2" xfId="2139" xr:uid="{00000000-0005-0000-0000-00005A080000}"/>
    <cellStyle name="Normal 3 6 3" xfId="2140" xr:uid="{00000000-0005-0000-0000-00005B080000}"/>
    <cellStyle name="Normal 3 6 4" xfId="2141" xr:uid="{00000000-0005-0000-0000-00005C080000}"/>
    <cellStyle name="Normal 3 6 5" xfId="2142" xr:uid="{00000000-0005-0000-0000-00005D080000}"/>
    <cellStyle name="Normal 3 7" xfId="2143" xr:uid="{00000000-0005-0000-0000-00005E080000}"/>
    <cellStyle name="Normal 3 8" xfId="2144" xr:uid="{00000000-0005-0000-0000-00005F080000}"/>
    <cellStyle name="Normal 3 9" xfId="2145" xr:uid="{00000000-0005-0000-0000-000060080000}"/>
    <cellStyle name="Normal 30" xfId="2146" xr:uid="{00000000-0005-0000-0000-000061080000}"/>
    <cellStyle name="Normal 31" xfId="2147" xr:uid="{00000000-0005-0000-0000-000062080000}"/>
    <cellStyle name="Normal 32" xfId="2148" xr:uid="{00000000-0005-0000-0000-000063080000}"/>
    <cellStyle name="Normal 33" xfId="2149" xr:uid="{00000000-0005-0000-0000-000064080000}"/>
    <cellStyle name="Normal 34" xfId="2150" xr:uid="{00000000-0005-0000-0000-000065080000}"/>
    <cellStyle name="Normal 35" xfId="2151" xr:uid="{00000000-0005-0000-0000-000066080000}"/>
    <cellStyle name="Normal 36" xfId="2152" xr:uid="{00000000-0005-0000-0000-000067080000}"/>
    <cellStyle name="Normal 37" xfId="2153" xr:uid="{00000000-0005-0000-0000-000068080000}"/>
    <cellStyle name="Normal 38" xfId="2154" xr:uid="{00000000-0005-0000-0000-000069080000}"/>
    <cellStyle name="Normal 39" xfId="2155" xr:uid="{00000000-0005-0000-0000-00006A080000}"/>
    <cellStyle name="Normal 4" xfId="2156" xr:uid="{00000000-0005-0000-0000-00006B080000}"/>
    <cellStyle name="Normal 4 10" xfId="2157" xr:uid="{00000000-0005-0000-0000-00006C080000}"/>
    <cellStyle name="Normal 4 11" xfId="2158" xr:uid="{00000000-0005-0000-0000-00006D080000}"/>
    <cellStyle name="Normal 4 2" xfId="2159" xr:uid="{00000000-0005-0000-0000-00006E080000}"/>
    <cellStyle name="Normal 4 2 2" xfId="2160" xr:uid="{00000000-0005-0000-0000-00006F080000}"/>
    <cellStyle name="Normal 4 2 2 2" xfId="2161" xr:uid="{00000000-0005-0000-0000-000070080000}"/>
    <cellStyle name="Normal 4 2 2 3" xfId="2162" xr:uid="{00000000-0005-0000-0000-000071080000}"/>
    <cellStyle name="Normal 4 2 2 4" xfId="2163" xr:uid="{00000000-0005-0000-0000-000072080000}"/>
    <cellStyle name="Normal 4 2 2 5" xfId="2164" xr:uid="{00000000-0005-0000-0000-000073080000}"/>
    <cellStyle name="Normal 4 2 3" xfId="2165" xr:uid="{00000000-0005-0000-0000-000074080000}"/>
    <cellStyle name="Normal 4 2 4" xfId="2166" xr:uid="{00000000-0005-0000-0000-000075080000}"/>
    <cellStyle name="Normal 4 2 5" xfId="2167" xr:uid="{00000000-0005-0000-0000-000076080000}"/>
    <cellStyle name="Normal 4 2 6" xfId="2168" xr:uid="{00000000-0005-0000-0000-000077080000}"/>
    <cellStyle name="Normal 4 3" xfId="2169" xr:uid="{00000000-0005-0000-0000-000078080000}"/>
    <cellStyle name="Normal 4 3 2" xfId="2170" xr:uid="{00000000-0005-0000-0000-000079080000}"/>
    <cellStyle name="Normal 4 3 2 2" xfId="2171" xr:uid="{00000000-0005-0000-0000-00007A080000}"/>
    <cellStyle name="Normal 4 3 2 3" xfId="2172" xr:uid="{00000000-0005-0000-0000-00007B080000}"/>
    <cellStyle name="Normal 4 3 2 4" xfId="2173" xr:uid="{00000000-0005-0000-0000-00007C080000}"/>
    <cellStyle name="Normal 4 3 2 5" xfId="2174" xr:uid="{00000000-0005-0000-0000-00007D080000}"/>
    <cellStyle name="Normal 4 3 3" xfId="2175" xr:uid="{00000000-0005-0000-0000-00007E080000}"/>
    <cellStyle name="Normal 4 3 4" xfId="2176" xr:uid="{00000000-0005-0000-0000-00007F080000}"/>
    <cellStyle name="Normal 4 3 5" xfId="2177" xr:uid="{00000000-0005-0000-0000-000080080000}"/>
    <cellStyle name="Normal 4 3 6" xfId="2178" xr:uid="{00000000-0005-0000-0000-000081080000}"/>
    <cellStyle name="Normal 4 4" xfId="2179" xr:uid="{00000000-0005-0000-0000-000082080000}"/>
    <cellStyle name="Normal 4 4 2" xfId="2180" xr:uid="{00000000-0005-0000-0000-000083080000}"/>
    <cellStyle name="Normal 4 4 2 2" xfId="2181" xr:uid="{00000000-0005-0000-0000-000084080000}"/>
    <cellStyle name="Normal 4 4 2 3" xfId="2182" xr:uid="{00000000-0005-0000-0000-000085080000}"/>
    <cellStyle name="Normal 4 4 2 4" xfId="2183" xr:uid="{00000000-0005-0000-0000-000086080000}"/>
    <cellStyle name="Normal 4 4 2 5" xfId="2184" xr:uid="{00000000-0005-0000-0000-000087080000}"/>
    <cellStyle name="Normal 4 4 3" xfId="2185" xr:uid="{00000000-0005-0000-0000-000088080000}"/>
    <cellStyle name="Normal 4 4 4" xfId="2186" xr:uid="{00000000-0005-0000-0000-000089080000}"/>
    <cellStyle name="Normal 4 4 5" xfId="2187" xr:uid="{00000000-0005-0000-0000-00008A080000}"/>
    <cellStyle name="Normal 4 4 6" xfId="2188" xr:uid="{00000000-0005-0000-0000-00008B080000}"/>
    <cellStyle name="Normal 4 5" xfId="2189" xr:uid="{00000000-0005-0000-0000-00008C080000}"/>
    <cellStyle name="Normal 4 5 2" xfId="2190" xr:uid="{00000000-0005-0000-0000-00008D080000}"/>
    <cellStyle name="Normal 4 5 2 2" xfId="2191" xr:uid="{00000000-0005-0000-0000-00008E080000}"/>
    <cellStyle name="Normal 4 5 2 3" xfId="2192" xr:uid="{00000000-0005-0000-0000-00008F080000}"/>
    <cellStyle name="Normal 4 5 2 4" xfId="2193" xr:uid="{00000000-0005-0000-0000-000090080000}"/>
    <cellStyle name="Normal 4 5 2 5" xfId="2194" xr:uid="{00000000-0005-0000-0000-000091080000}"/>
    <cellStyle name="Normal 4 5 3" xfId="2195" xr:uid="{00000000-0005-0000-0000-000092080000}"/>
    <cellStyle name="Normal 4 5 4" xfId="2196" xr:uid="{00000000-0005-0000-0000-000093080000}"/>
    <cellStyle name="Normal 4 5 5" xfId="2197" xr:uid="{00000000-0005-0000-0000-000094080000}"/>
    <cellStyle name="Normal 4 5 6" xfId="2198" xr:uid="{00000000-0005-0000-0000-000095080000}"/>
    <cellStyle name="Normal 4 6" xfId="2199" xr:uid="{00000000-0005-0000-0000-000096080000}"/>
    <cellStyle name="Normal 4 7" xfId="2200" xr:uid="{00000000-0005-0000-0000-000097080000}"/>
    <cellStyle name="Normal 4 8" xfId="2201" xr:uid="{00000000-0005-0000-0000-000098080000}"/>
    <cellStyle name="Normal 4 9" xfId="2202" xr:uid="{00000000-0005-0000-0000-000099080000}"/>
    <cellStyle name="Normal 40" xfId="2203" xr:uid="{00000000-0005-0000-0000-00009A080000}"/>
    <cellStyle name="Normal 40 2" xfId="2204" xr:uid="{00000000-0005-0000-0000-00009B080000}"/>
    <cellStyle name="Normal 41" xfId="2205" xr:uid="{00000000-0005-0000-0000-00009C080000}"/>
    <cellStyle name="Normal 42" xfId="2206" xr:uid="{00000000-0005-0000-0000-00009D080000}"/>
    <cellStyle name="Normal 43" xfId="2207" xr:uid="{00000000-0005-0000-0000-00009E080000}"/>
    <cellStyle name="Normal 44" xfId="2208" xr:uid="{00000000-0005-0000-0000-00009F080000}"/>
    <cellStyle name="Normal 45" xfId="2209" xr:uid="{00000000-0005-0000-0000-0000A0080000}"/>
    <cellStyle name="Normal 46" xfId="2210" xr:uid="{00000000-0005-0000-0000-0000A1080000}"/>
    <cellStyle name="Normal 47" xfId="2211" xr:uid="{00000000-0005-0000-0000-0000A2080000}"/>
    <cellStyle name="Normal 48" xfId="2212" xr:uid="{00000000-0005-0000-0000-0000A3080000}"/>
    <cellStyle name="Normal 49" xfId="2213" xr:uid="{00000000-0005-0000-0000-0000A4080000}"/>
    <cellStyle name="Normal 5" xfId="2214" xr:uid="{00000000-0005-0000-0000-0000A5080000}"/>
    <cellStyle name="Normal 5 2" xfId="2215" xr:uid="{00000000-0005-0000-0000-0000A6080000}"/>
    <cellStyle name="Normal 5 2 2" xfId="2216" xr:uid="{00000000-0005-0000-0000-0000A7080000}"/>
    <cellStyle name="Normal 5 3" xfId="2217" xr:uid="{00000000-0005-0000-0000-0000A8080000}"/>
    <cellStyle name="Normal 5 4" xfId="2218" xr:uid="{00000000-0005-0000-0000-0000A9080000}"/>
    <cellStyle name="Normal 5 5" xfId="2219" xr:uid="{00000000-0005-0000-0000-0000AA080000}"/>
    <cellStyle name="Normal 5 6" xfId="2220" xr:uid="{00000000-0005-0000-0000-0000AB080000}"/>
    <cellStyle name="Normal 50" xfId="2221" xr:uid="{00000000-0005-0000-0000-0000AC080000}"/>
    <cellStyle name="Normal 51" xfId="2222" xr:uid="{00000000-0005-0000-0000-0000AD080000}"/>
    <cellStyle name="Normal 52" xfId="2223" xr:uid="{00000000-0005-0000-0000-0000AE080000}"/>
    <cellStyle name="Normal 53" xfId="2224" xr:uid="{00000000-0005-0000-0000-0000AF080000}"/>
    <cellStyle name="Normal 54" xfId="2225" xr:uid="{00000000-0005-0000-0000-0000B0080000}"/>
    <cellStyle name="Normal 55" xfId="2226" xr:uid="{00000000-0005-0000-0000-0000B1080000}"/>
    <cellStyle name="Normal 56" xfId="2227" xr:uid="{00000000-0005-0000-0000-0000B2080000}"/>
    <cellStyle name="Normal 57" xfId="2228" xr:uid="{00000000-0005-0000-0000-0000B3080000}"/>
    <cellStyle name="Normal 58" xfId="2229" xr:uid="{00000000-0005-0000-0000-0000B4080000}"/>
    <cellStyle name="Normal 59" xfId="2230" xr:uid="{00000000-0005-0000-0000-0000B5080000}"/>
    <cellStyle name="Normal 6" xfId="2231" xr:uid="{00000000-0005-0000-0000-0000B6080000}"/>
    <cellStyle name="Normal 6 10" xfId="2232" xr:uid="{00000000-0005-0000-0000-0000B7080000}"/>
    <cellStyle name="Normal 6 2" xfId="2233" xr:uid="{00000000-0005-0000-0000-0000B8080000}"/>
    <cellStyle name="Normal 6 2 2" xfId="2234" xr:uid="{00000000-0005-0000-0000-0000B9080000}"/>
    <cellStyle name="Normal 6 2 2 2" xfId="2235" xr:uid="{00000000-0005-0000-0000-0000BA080000}"/>
    <cellStyle name="Normal 6 2 2 3" xfId="2236" xr:uid="{00000000-0005-0000-0000-0000BB080000}"/>
    <cellStyle name="Normal 6 2 2 4" xfId="2237" xr:uid="{00000000-0005-0000-0000-0000BC080000}"/>
    <cellStyle name="Normal 6 2 2 5" xfId="2238" xr:uid="{00000000-0005-0000-0000-0000BD080000}"/>
    <cellStyle name="Normal 6 2 3" xfId="2239" xr:uid="{00000000-0005-0000-0000-0000BE080000}"/>
    <cellStyle name="Normal 6 2 4" xfId="2240" xr:uid="{00000000-0005-0000-0000-0000BF080000}"/>
    <cellStyle name="Normal 6 2 5" xfId="2241" xr:uid="{00000000-0005-0000-0000-0000C0080000}"/>
    <cellStyle name="Normal 6 2 6" xfId="2242" xr:uid="{00000000-0005-0000-0000-0000C1080000}"/>
    <cellStyle name="Normal 6 3" xfId="2243" xr:uid="{00000000-0005-0000-0000-0000C2080000}"/>
    <cellStyle name="Normal 6 3 2" xfId="2244" xr:uid="{00000000-0005-0000-0000-0000C3080000}"/>
    <cellStyle name="Normal 6 3 2 2" xfId="2245" xr:uid="{00000000-0005-0000-0000-0000C4080000}"/>
    <cellStyle name="Normal 6 3 2 3" xfId="2246" xr:uid="{00000000-0005-0000-0000-0000C5080000}"/>
    <cellStyle name="Normal 6 3 2 4" xfId="2247" xr:uid="{00000000-0005-0000-0000-0000C6080000}"/>
    <cellStyle name="Normal 6 3 2 5" xfId="2248" xr:uid="{00000000-0005-0000-0000-0000C7080000}"/>
    <cellStyle name="Normal 6 3 3" xfId="2249" xr:uid="{00000000-0005-0000-0000-0000C8080000}"/>
    <cellStyle name="Normal 6 3 4" xfId="2250" xr:uid="{00000000-0005-0000-0000-0000C9080000}"/>
    <cellStyle name="Normal 6 3 5" xfId="2251" xr:uid="{00000000-0005-0000-0000-0000CA080000}"/>
    <cellStyle name="Normal 6 3 6" xfId="2252" xr:uid="{00000000-0005-0000-0000-0000CB080000}"/>
    <cellStyle name="Normal 6 4" xfId="2253" xr:uid="{00000000-0005-0000-0000-0000CC080000}"/>
    <cellStyle name="Normal 6 4 2" xfId="2254" xr:uid="{00000000-0005-0000-0000-0000CD080000}"/>
    <cellStyle name="Normal 6 4 2 2" xfId="2255" xr:uid="{00000000-0005-0000-0000-0000CE080000}"/>
    <cellStyle name="Normal 6 4 2 3" xfId="2256" xr:uid="{00000000-0005-0000-0000-0000CF080000}"/>
    <cellStyle name="Normal 6 4 2 4" xfId="2257" xr:uid="{00000000-0005-0000-0000-0000D0080000}"/>
    <cellStyle name="Normal 6 4 2 5" xfId="2258" xr:uid="{00000000-0005-0000-0000-0000D1080000}"/>
    <cellStyle name="Normal 6 4 3" xfId="2259" xr:uid="{00000000-0005-0000-0000-0000D2080000}"/>
    <cellStyle name="Normal 6 4 4" xfId="2260" xr:uid="{00000000-0005-0000-0000-0000D3080000}"/>
    <cellStyle name="Normal 6 4 5" xfId="2261" xr:uid="{00000000-0005-0000-0000-0000D4080000}"/>
    <cellStyle name="Normal 6 4 6" xfId="2262" xr:uid="{00000000-0005-0000-0000-0000D5080000}"/>
    <cellStyle name="Normal 6 5" xfId="2263" xr:uid="{00000000-0005-0000-0000-0000D6080000}"/>
    <cellStyle name="Normal 6 5 2" xfId="2264" xr:uid="{00000000-0005-0000-0000-0000D7080000}"/>
    <cellStyle name="Normal 6 5 2 2" xfId="2265" xr:uid="{00000000-0005-0000-0000-0000D8080000}"/>
    <cellStyle name="Normal 6 5 2 3" xfId="2266" xr:uid="{00000000-0005-0000-0000-0000D9080000}"/>
    <cellStyle name="Normal 6 5 2 4" xfId="2267" xr:uid="{00000000-0005-0000-0000-0000DA080000}"/>
    <cellStyle name="Normal 6 5 2 5" xfId="2268" xr:uid="{00000000-0005-0000-0000-0000DB080000}"/>
    <cellStyle name="Normal 6 5 3" xfId="2269" xr:uid="{00000000-0005-0000-0000-0000DC080000}"/>
    <cellStyle name="Normal 6 5 4" xfId="2270" xr:uid="{00000000-0005-0000-0000-0000DD080000}"/>
    <cellStyle name="Normal 6 5 5" xfId="2271" xr:uid="{00000000-0005-0000-0000-0000DE080000}"/>
    <cellStyle name="Normal 6 5 6" xfId="2272" xr:uid="{00000000-0005-0000-0000-0000DF080000}"/>
    <cellStyle name="Normal 6 6" xfId="2273" xr:uid="{00000000-0005-0000-0000-0000E0080000}"/>
    <cellStyle name="Normal 6 6 2" xfId="2274" xr:uid="{00000000-0005-0000-0000-0000E1080000}"/>
    <cellStyle name="Normal 6 6 3" xfId="2275" xr:uid="{00000000-0005-0000-0000-0000E2080000}"/>
    <cellStyle name="Normal 6 6 4" xfId="2276" xr:uid="{00000000-0005-0000-0000-0000E3080000}"/>
    <cellStyle name="Normal 6 6 5" xfId="2277" xr:uid="{00000000-0005-0000-0000-0000E4080000}"/>
    <cellStyle name="Normal 6 7" xfId="2278" xr:uid="{00000000-0005-0000-0000-0000E5080000}"/>
    <cellStyle name="Normal 6 8" xfId="2279" xr:uid="{00000000-0005-0000-0000-0000E6080000}"/>
    <cellStyle name="Normal 6 9" xfId="2280" xr:uid="{00000000-0005-0000-0000-0000E7080000}"/>
    <cellStyle name="Normal 60" xfId="2281" xr:uid="{00000000-0005-0000-0000-0000E8080000}"/>
    <cellStyle name="Normal 61" xfId="2282" xr:uid="{00000000-0005-0000-0000-0000E9080000}"/>
    <cellStyle name="Normal 62" xfId="2283" xr:uid="{00000000-0005-0000-0000-0000EA080000}"/>
    <cellStyle name="Normal 63" xfId="2284" xr:uid="{00000000-0005-0000-0000-0000EB080000}"/>
    <cellStyle name="Normal 64" xfId="2285" xr:uid="{00000000-0005-0000-0000-0000EC080000}"/>
    <cellStyle name="Normal 65" xfId="2286" xr:uid="{00000000-0005-0000-0000-0000ED080000}"/>
    <cellStyle name="Normal 66" xfId="2287" xr:uid="{00000000-0005-0000-0000-0000EE080000}"/>
    <cellStyle name="Normal 67" xfId="2288" xr:uid="{00000000-0005-0000-0000-0000EF080000}"/>
    <cellStyle name="Normal 68" xfId="2289" xr:uid="{00000000-0005-0000-0000-0000F0080000}"/>
    <cellStyle name="Normal 69" xfId="2290" xr:uid="{00000000-0005-0000-0000-0000F1080000}"/>
    <cellStyle name="Normal 7" xfId="2291" xr:uid="{00000000-0005-0000-0000-0000F2080000}"/>
    <cellStyle name="Normal 7 2" xfId="2292" xr:uid="{00000000-0005-0000-0000-0000F3080000}"/>
    <cellStyle name="Normal 7 3" xfId="2293" xr:uid="{00000000-0005-0000-0000-0000F4080000}"/>
    <cellStyle name="Normal 7 4" xfId="2294" xr:uid="{00000000-0005-0000-0000-0000F5080000}"/>
    <cellStyle name="Normal 7 5" xfId="2295" xr:uid="{00000000-0005-0000-0000-0000F6080000}"/>
    <cellStyle name="Normal 70" xfId="2296" xr:uid="{00000000-0005-0000-0000-0000F7080000}"/>
    <cellStyle name="Normal 71" xfId="2297" xr:uid="{00000000-0005-0000-0000-0000F8080000}"/>
    <cellStyle name="Normal 72" xfId="2298" xr:uid="{00000000-0005-0000-0000-0000F9080000}"/>
    <cellStyle name="Normal 73" xfId="2299" xr:uid="{00000000-0005-0000-0000-0000FA080000}"/>
    <cellStyle name="Normal 8" xfId="2300" xr:uid="{00000000-0005-0000-0000-0000FB080000}"/>
    <cellStyle name="Normal 8 2" xfId="2301" xr:uid="{00000000-0005-0000-0000-0000FC080000}"/>
    <cellStyle name="Normal 8 2 2" xfId="2302" xr:uid="{00000000-0005-0000-0000-0000FD080000}"/>
    <cellStyle name="Normal 8 2 3" xfId="2303" xr:uid="{00000000-0005-0000-0000-0000FE080000}"/>
    <cellStyle name="Normal 8 2 4" xfId="2304" xr:uid="{00000000-0005-0000-0000-0000FF080000}"/>
    <cellStyle name="Normal 8 2 5" xfId="2305" xr:uid="{00000000-0005-0000-0000-000000090000}"/>
    <cellStyle name="Normal 8 3" xfId="2306" xr:uid="{00000000-0005-0000-0000-000001090000}"/>
    <cellStyle name="Normal 8 4" xfId="2307" xr:uid="{00000000-0005-0000-0000-000002090000}"/>
    <cellStyle name="Normal 8 5" xfId="2308" xr:uid="{00000000-0005-0000-0000-000003090000}"/>
    <cellStyle name="Normal 8 6" xfId="2309" xr:uid="{00000000-0005-0000-0000-000004090000}"/>
    <cellStyle name="Normal 9" xfId="2310" xr:uid="{00000000-0005-0000-0000-000005090000}"/>
    <cellStyle name="Normal 9 2" xfId="2311" xr:uid="{00000000-0005-0000-0000-000006090000}"/>
    <cellStyle name="Normal 9 2 2" xfId="2312" xr:uid="{00000000-0005-0000-0000-000007090000}"/>
    <cellStyle name="Normal 9 2 3" xfId="2313" xr:uid="{00000000-0005-0000-0000-000008090000}"/>
    <cellStyle name="Normal 9 2 4" xfId="2314" xr:uid="{00000000-0005-0000-0000-000009090000}"/>
    <cellStyle name="Normal 9 2 5" xfId="2315" xr:uid="{00000000-0005-0000-0000-00000A090000}"/>
    <cellStyle name="Normal 9 3" xfId="2316" xr:uid="{00000000-0005-0000-0000-00000B090000}"/>
    <cellStyle name="Normal 9 4" xfId="2317" xr:uid="{00000000-0005-0000-0000-00000C090000}"/>
    <cellStyle name="Normal 9 5" xfId="2318" xr:uid="{00000000-0005-0000-0000-00000D090000}"/>
    <cellStyle name="Normal 9 6" xfId="2319" xr:uid="{00000000-0005-0000-0000-00000E090000}"/>
    <cellStyle name="Normal_Hoja2" xfId="2797"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0"/>
  <tableStyles count="0" defaultTableStyle="TableStyleMedium2" defaultPivotStyle="PivotStyleLight16"/>
  <colors>
    <mruColors>
      <color rgb="FF0AD093"/>
      <color rgb="FF4FEA2A"/>
      <color rgb="FFE4801C"/>
      <color rgb="FFFF5050"/>
      <color rgb="FFECA41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206246</xdr:colOff>
      <xdr:row>0</xdr:row>
      <xdr:rowOff>128033</xdr:rowOff>
    </xdr:from>
    <xdr:to>
      <xdr:col>1</xdr:col>
      <xdr:colOff>217572</xdr:colOff>
      <xdr:row>3</xdr:row>
      <xdr:rowOff>191533</xdr:rowOff>
    </xdr:to>
    <xdr:pic>
      <xdr:nvPicPr>
        <xdr:cNvPr id="3" name="Imagen 2">
          <a:extLst>
            <a:ext uri="{FF2B5EF4-FFF2-40B4-BE49-F238E27FC236}">
              <a16:creationId xmlns:a16="http://schemas.microsoft.com/office/drawing/2014/main" id="{349AC4CF-054F-4BB2-8CD7-71C94013CCD1}"/>
            </a:ext>
          </a:extLst>
        </xdr:cNvPr>
        <xdr:cNvPicPr/>
      </xdr:nvPicPr>
      <xdr:blipFill>
        <a:blip xmlns:r="http://schemas.openxmlformats.org/officeDocument/2006/relationships" r:embed="rId1"/>
        <a:stretch>
          <a:fillRect/>
        </a:stretch>
      </xdr:blipFill>
      <xdr:spPr>
        <a:xfrm>
          <a:off x="206246" y="128033"/>
          <a:ext cx="1386416" cy="93468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36"/>
  <sheetViews>
    <sheetView tabSelected="1" topLeftCell="V17" zoomScale="73" zoomScaleNormal="73" workbookViewId="0">
      <selection activeCell="AK14" sqref="AK14"/>
    </sheetView>
  </sheetViews>
  <sheetFormatPr baseColWidth="10" defaultColWidth="11.42578125" defaultRowHeight="12" x14ac:dyDescent="0.2"/>
  <cols>
    <col min="1" max="1" width="20.7109375" style="97" customWidth="1"/>
    <col min="2" max="2" width="29" style="97" customWidth="1"/>
    <col min="3" max="3" width="13.7109375" style="97" customWidth="1"/>
    <col min="4" max="4" width="26.5703125" style="162" customWidth="1"/>
    <col min="5" max="5" width="11.7109375" style="162" customWidth="1"/>
    <col min="6" max="6" width="13.5703125" style="157" customWidth="1"/>
    <col min="7" max="7" width="11.28515625" style="153" customWidth="1"/>
    <col min="8" max="8" width="12" style="153" customWidth="1"/>
    <col min="9" max="9" width="12.140625" style="153" bestFit="1" customWidth="1"/>
    <col min="10" max="10" width="8.42578125" style="153" bestFit="1" customWidth="1"/>
    <col min="11" max="11" width="12.140625" style="153" bestFit="1" customWidth="1"/>
    <col min="12" max="12" width="14.85546875" style="153" hidden="1" customWidth="1"/>
    <col min="13" max="13" width="17.5703125" style="170" hidden="1" customWidth="1"/>
    <col min="14" max="14" width="14.85546875" style="170" hidden="1" customWidth="1"/>
    <col min="15" max="15" width="9.85546875" style="170" hidden="1" customWidth="1"/>
    <col min="16" max="16" width="7.5703125" style="153" bestFit="1" customWidth="1"/>
    <col min="17" max="17" width="9.5703125" style="153" bestFit="1" customWidth="1"/>
    <col min="18" max="18" width="12.28515625" style="153" customWidth="1"/>
    <col min="19" max="19" width="6.42578125" style="153" bestFit="1" customWidth="1"/>
    <col min="20" max="21" width="7.140625" style="153" bestFit="1" customWidth="1"/>
    <col min="22" max="22" width="11.42578125" style="153" bestFit="1" customWidth="1"/>
    <col min="23" max="23" width="18.42578125" style="171" bestFit="1" customWidth="1"/>
    <col min="24" max="24" width="6.5703125" style="171" bestFit="1" customWidth="1"/>
    <col min="25" max="25" width="9.140625" style="171" bestFit="1" customWidth="1"/>
    <col min="26" max="26" width="12.85546875" style="171" bestFit="1" customWidth="1"/>
    <col min="27" max="27" width="9.5703125" style="171" bestFit="1" customWidth="1"/>
    <col min="28" max="28" width="11.28515625" style="171" bestFit="1" customWidth="1"/>
    <col min="29" max="29" width="11.85546875" style="171" customWidth="1"/>
    <col min="30" max="30" width="15.28515625" style="171" customWidth="1"/>
    <col min="31" max="31" width="17.7109375" style="171" customWidth="1"/>
    <col min="32" max="32" width="16.28515625" style="171" customWidth="1"/>
    <col min="33" max="33" width="18.5703125" style="171" customWidth="1"/>
    <col min="34" max="34" width="15.5703125" style="153" customWidth="1"/>
    <col min="35" max="35" width="23.140625" style="171" customWidth="1"/>
    <col min="36" max="36" width="28.42578125" style="153" customWidth="1"/>
    <col min="37" max="37" width="32.140625" style="153" customWidth="1"/>
    <col min="38" max="38" width="143.5703125" style="1" customWidth="1"/>
    <col min="39" max="16384" width="11.42578125" style="153"/>
  </cols>
  <sheetData>
    <row r="1" spans="1:45" ht="26.25" customHeight="1" x14ac:dyDescent="0.2">
      <c r="A1" s="227"/>
      <c r="B1" s="226"/>
      <c r="C1" s="226"/>
      <c r="D1" s="226"/>
      <c r="E1" s="226"/>
      <c r="F1" s="226"/>
      <c r="G1" s="226"/>
      <c r="H1" s="226"/>
      <c r="I1" s="226"/>
      <c r="J1" s="226"/>
      <c r="K1" s="226"/>
      <c r="L1" s="226"/>
      <c r="M1" s="226"/>
      <c r="N1" s="226"/>
      <c r="O1" s="226"/>
      <c r="P1" s="226"/>
      <c r="Q1" s="226"/>
      <c r="R1" s="226"/>
      <c r="S1" s="226"/>
      <c r="T1" s="226"/>
      <c r="U1" s="226"/>
      <c r="V1" s="226"/>
      <c r="W1" s="226"/>
      <c r="X1" s="226"/>
      <c r="Y1" s="226"/>
      <c r="Z1" s="226"/>
      <c r="AA1" s="226"/>
      <c r="AB1" s="226"/>
      <c r="AC1" s="226"/>
      <c r="AD1" s="226"/>
      <c r="AE1" s="226"/>
      <c r="AF1" s="226"/>
      <c r="AG1" s="226"/>
      <c r="AH1" s="226"/>
      <c r="AI1" s="226"/>
      <c r="AJ1" s="226"/>
      <c r="AK1" s="226"/>
      <c r="AL1" s="152" t="s">
        <v>198</v>
      </c>
    </row>
    <row r="2" spans="1:45" ht="21" customHeight="1" x14ac:dyDescent="0.2">
      <c r="A2" s="227"/>
      <c r="B2" s="226"/>
      <c r="C2" s="226"/>
      <c r="D2" s="226"/>
      <c r="E2" s="226"/>
      <c r="F2" s="226"/>
      <c r="G2" s="226"/>
      <c r="H2" s="226"/>
      <c r="I2" s="226"/>
      <c r="J2" s="226"/>
      <c r="K2" s="226"/>
      <c r="L2" s="226"/>
      <c r="M2" s="226"/>
      <c r="N2" s="226"/>
      <c r="O2" s="226"/>
      <c r="P2" s="226"/>
      <c r="Q2" s="226"/>
      <c r="R2" s="226"/>
      <c r="S2" s="226"/>
      <c r="T2" s="226"/>
      <c r="U2" s="226"/>
      <c r="V2" s="226"/>
      <c r="W2" s="226"/>
      <c r="X2" s="226"/>
      <c r="Y2" s="226"/>
      <c r="Z2" s="226"/>
      <c r="AA2" s="226"/>
      <c r="AB2" s="226"/>
      <c r="AC2" s="226"/>
      <c r="AD2" s="226"/>
      <c r="AE2" s="226"/>
      <c r="AF2" s="226"/>
      <c r="AG2" s="226"/>
      <c r="AH2" s="226"/>
      <c r="AI2" s="226"/>
      <c r="AJ2" s="226"/>
      <c r="AK2" s="226"/>
      <c r="AL2" s="152" t="s">
        <v>199</v>
      </c>
      <c r="AM2" s="154"/>
      <c r="AN2" s="154"/>
      <c r="AO2" s="154"/>
      <c r="AP2" s="154"/>
      <c r="AQ2" s="154"/>
      <c r="AR2" s="155"/>
      <c r="AS2" s="1"/>
    </row>
    <row r="3" spans="1:45" ht="21" customHeight="1" x14ac:dyDescent="0.2">
      <c r="A3" s="227"/>
      <c r="B3" s="226"/>
      <c r="C3" s="226"/>
      <c r="D3" s="226"/>
      <c r="E3" s="226"/>
      <c r="F3" s="226"/>
      <c r="G3" s="226"/>
      <c r="H3" s="226"/>
      <c r="I3" s="226"/>
      <c r="J3" s="226"/>
      <c r="K3" s="226"/>
      <c r="L3" s="226"/>
      <c r="M3" s="226"/>
      <c r="N3" s="226"/>
      <c r="O3" s="226"/>
      <c r="P3" s="226"/>
      <c r="Q3" s="226"/>
      <c r="R3" s="226"/>
      <c r="S3" s="226"/>
      <c r="T3" s="226"/>
      <c r="U3" s="226"/>
      <c r="V3" s="226"/>
      <c r="W3" s="226"/>
      <c r="X3" s="226"/>
      <c r="Y3" s="226"/>
      <c r="Z3" s="226"/>
      <c r="AA3" s="226"/>
      <c r="AB3" s="226"/>
      <c r="AC3" s="226"/>
      <c r="AD3" s="226"/>
      <c r="AE3" s="226"/>
      <c r="AF3" s="226"/>
      <c r="AG3" s="226"/>
      <c r="AH3" s="226"/>
      <c r="AI3" s="226"/>
      <c r="AJ3" s="226"/>
      <c r="AK3" s="226"/>
      <c r="AL3" s="152" t="s">
        <v>200</v>
      </c>
      <c r="AM3" s="154"/>
      <c r="AN3" s="154"/>
      <c r="AO3" s="154"/>
      <c r="AP3" s="154"/>
      <c r="AQ3" s="154"/>
      <c r="AR3" s="155"/>
      <c r="AS3" s="1"/>
    </row>
    <row r="4" spans="1:45" ht="21" customHeight="1" x14ac:dyDescent="0.2">
      <c r="A4" s="227"/>
      <c r="B4" s="226"/>
      <c r="C4" s="226"/>
      <c r="D4" s="226"/>
      <c r="E4" s="226"/>
      <c r="F4" s="226"/>
      <c r="G4" s="226"/>
      <c r="H4" s="226"/>
      <c r="I4" s="226"/>
      <c r="J4" s="226"/>
      <c r="K4" s="226"/>
      <c r="L4" s="226"/>
      <c r="M4" s="226"/>
      <c r="N4" s="226"/>
      <c r="O4" s="226"/>
      <c r="P4" s="226"/>
      <c r="Q4" s="226"/>
      <c r="R4" s="226"/>
      <c r="S4" s="226"/>
      <c r="T4" s="226"/>
      <c r="U4" s="226"/>
      <c r="V4" s="226"/>
      <c r="W4" s="226"/>
      <c r="X4" s="226"/>
      <c r="Y4" s="226"/>
      <c r="Z4" s="226"/>
      <c r="AA4" s="226"/>
      <c r="AB4" s="226"/>
      <c r="AC4" s="226"/>
      <c r="AD4" s="226"/>
      <c r="AE4" s="226"/>
      <c r="AF4" s="226"/>
      <c r="AG4" s="226"/>
      <c r="AH4" s="226"/>
      <c r="AI4" s="226"/>
      <c r="AJ4" s="226"/>
      <c r="AK4" s="226"/>
      <c r="AL4" s="152" t="s">
        <v>201</v>
      </c>
      <c r="AM4" s="154"/>
      <c r="AN4" s="154"/>
      <c r="AO4" s="154"/>
      <c r="AP4" s="154"/>
      <c r="AQ4" s="154"/>
      <c r="AR4" s="155"/>
      <c r="AS4" s="1"/>
    </row>
    <row r="5" spans="1:45" ht="15" customHeight="1" x14ac:dyDescent="0.2">
      <c r="A5" s="156"/>
      <c r="B5" s="153"/>
      <c r="C5" s="153"/>
      <c r="D5" s="153"/>
      <c r="E5" s="157"/>
      <c r="I5" s="2"/>
      <c r="J5" s="2"/>
      <c r="K5" s="2"/>
      <c r="L5" s="2"/>
      <c r="M5" s="158"/>
      <c r="N5" s="158"/>
      <c r="O5" s="158"/>
      <c r="P5" s="2"/>
      <c r="Q5" s="2"/>
      <c r="R5" s="2"/>
      <c r="S5" s="2"/>
      <c r="T5" s="2"/>
      <c r="U5" s="2"/>
      <c r="V5" s="2"/>
      <c r="W5" s="159"/>
      <c r="X5" s="160"/>
      <c r="Y5" s="160"/>
      <c r="Z5" s="160"/>
      <c r="AA5" s="160"/>
      <c r="AB5" s="160"/>
      <c r="AC5" s="160"/>
      <c r="AD5" s="160"/>
      <c r="AE5" s="160"/>
      <c r="AF5" s="160"/>
      <c r="AG5" s="2"/>
      <c r="AH5" s="98"/>
      <c r="AI5" s="159"/>
      <c r="AJ5" s="2"/>
      <c r="AK5" s="2"/>
      <c r="AL5" s="2"/>
      <c r="AM5" s="154"/>
      <c r="AN5" s="154"/>
      <c r="AO5" s="154"/>
      <c r="AP5" s="154"/>
      <c r="AQ5" s="154"/>
      <c r="AR5" s="155"/>
      <c r="AS5" s="1"/>
    </row>
    <row r="6" spans="1:45" hidden="1" x14ac:dyDescent="0.2">
      <c r="A6" s="156"/>
      <c r="B6" s="153"/>
      <c r="C6" s="153"/>
      <c r="D6" s="153"/>
      <c r="E6" s="157"/>
      <c r="I6" s="2"/>
      <c r="J6" s="2"/>
      <c r="K6" s="2"/>
      <c r="L6" s="2"/>
      <c r="M6" s="158"/>
      <c r="N6" s="158"/>
      <c r="O6" s="158"/>
      <c r="P6" s="2"/>
      <c r="Q6" s="2"/>
      <c r="R6" s="2"/>
      <c r="S6" s="2"/>
      <c r="T6" s="2"/>
      <c r="U6" s="2"/>
      <c r="V6" s="2"/>
      <c r="W6" s="159"/>
      <c r="X6" s="160"/>
      <c r="Y6" s="160"/>
      <c r="Z6" s="160"/>
      <c r="AA6" s="160"/>
      <c r="AB6" s="160"/>
      <c r="AC6" s="160"/>
      <c r="AD6" s="160"/>
      <c r="AE6" s="160"/>
      <c r="AF6" s="160"/>
      <c r="AG6" s="2"/>
      <c r="AH6" s="98"/>
      <c r="AI6" s="159"/>
      <c r="AJ6" s="2"/>
      <c r="AK6" s="2"/>
      <c r="AL6" s="2"/>
      <c r="AM6" s="154"/>
      <c r="AN6" s="154"/>
      <c r="AO6" s="154"/>
      <c r="AP6" s="154"/>
      <c r="AQ6" s="154"/>
      <c r="AR6" s="155"/>
      <c r="AS6" s="1"/>
    </row>
    <row r="7" spans="1:45" hidden="1" x14ac:dyDescent="0.2">
      <c r="A7" s="156"/>
      <c r="B7" s="153"/>
      <c r="C7" s="153"/>
      <c r="D7" s="153"/>
      <c r="E7" s="157"/>
      <c r="I7" s="2"/>
      <c r="J7" s="2"/>
      <c r="K7" s="2"/>
      <c r="L7" s="2"/>
      <c r="M7" s="158"/>
      <c r="N7" s="158"/>
      <c r="O7" s="158"/>
      <c r="P7" s="2"/>
      <c r="Q7" s="2"/>
      <c r="R7" s="2"/>
      <c r="S7" s="2"/>
      <c r="T7" s="2"/>
      <c r="U7" s="2"/>
      <c r="V7" s="2"/>
      <c r="W7" s="159"/>
      <c r="X7" s="160"/>
      <c r="Y7" s="160"/>
      <c r="Z7" s="160"/>
      <c r="AA7" s="160"/>
      <c r="AB7" s="160"/>
      <c r="AC7" s="160"/>
      <c r="AD7" s="160"/>
      <c r="AE7" s="160"/>
      <c r="AF7" s="160"/>
      <c r="AG7" s="2"/>
      <c r="AH7" s="98"/>
      <c r="AI7" s="159"/>
      <c r="AJ7" s="2"/>
      <c r="AK7" s="2"/>
      <c r="AL7" s="2"/>
      <c r="AM7" s="154"/>
      <c r="AN7" s="154"/>
      <c r="AO7" s="154"/>
      <c r="AP7" s="154"/>
      <c r="AQ7" s="154"/>
      <c r="AR7" s="155"/>
      <c r="AS7" s="1"/>
    </row>
    <row r="8" spans="1:45" ht="24.75" hidden="1" customHeight="1" x14ac:dyDescent="0.2">
      <c r="A8" s="2"/>
      <c r="B8" s="2"/>
      <c r="C8" s="2"/>
      <c r="D8" s="161"/>
      <c r="F8" s="104"/>
      <c r="I8" s="2"/>
      <c r="J8" s="2"/>
      <c r="K8" s="2"/>
      <c r="L8" s="2"/>
      <c r="M8" s="158"/>
      <c r="N8" s="158"/>
      <c r="O8" s="158"/>
      <c r="P8" s="2"/>
      <c r="Q8" s="2"/>
      <c r="R8" s="2"/>
      <c r="S8" s="2"/>
      <c r="T8" s="2"/>
      <c r="U8" s="2"/>
      <c r="V8" s="2"/>
      <c r="W8" s="159"/>
      <c r="X8" s="160"/>
      <c r="Y8" s="160"/>
      <c r="Z8" s="160"/>
      <c r="AA8" s="160"/>
      <c r="AB8" s="160"/>
      <c r="AC8" s="160"/>
      <c r="AD8" s="160"/>
      <c r="AE8" s="160"/>
      <c r="AF8" s="160"/>
      <c r="AG8" s="2"/>
      <c r="AH8" s="98"/>
      <c r="AI8" s="159"/>
      <c r="AJ8" s="2"/>
      <c r="AK8" s="2"/>
      <c r="AL8" s="2"/>
      <c r="AM8" s="154"/>
      <c r="AN8" s="154"/>
      <c r="AO8" s="154"/>
      <c r="AP8" s="154"/>
      <c r="AQ8" s="154"/>
      <c r="AR8" s="155"/>
      <c r="AS8" s="1"/>
    </row>
    <row r="9" spans="1:45" ht="52.5" customHeight="1" x14ac:dyDescent="0.2">
      <c r="A9" s="99"/>
      <c r="B9" s="100"/>
      <c r="C9" s="100"/>
      <c r="D9" s="100"/>
      <c r="E9" s="100"/>
      <c r="F9" s="163"/>
      <c r="G9" s="163"/>
      <c r="H9" s="163"/>
      <c r="I9" s="163"/>
      <c r="J9" s="164"/>
      <c r="K9" s="164"/>
      <c r="L9" s="164"/>
      <c r="M9" s="165"/>
      <c r="N9" s="165"/>
      <c r="O9" s="165"/>
      <c r="P9" s="225" t="s">
        <v>195</v>
      </c>
      <c r="Q9" s="225"/>
      <c r="R9" s="225"/>
      <c r="S9" s="225"/>
      <c r="T9" s="225"/>
      <c r="U9" s="225"/>
      <c r="V9" s="225"/>
      <c r="W9" s="225"/>
      <c r="X9" s="225" t="s">
        <v>197</v>
      </c>
      <c r="Y9" s="225"/>
      <c r="Z9" s="225"/>
      <c r="AA9" s="225"/>
      <c r="AB9" s="225"/>
      <c r="AC9" s="225"/>
      <c r="AD9" s="225"/>
      <c r="AE9" s="225"/>
      <c r="AF9" s="229" t="s">
        <v>0</v>
      </c>
      <c r="AG9" s="229"/>
      <c r="AH9" s="229" t="s">
        <v>1</v>
      </c>
      <c r="AI9" s="229"/>
      <c r="AJ9" s="225" t="s">
        <v>2</v>
      </c>
      <c r="AK9" s="225"/>
      <c r="AL9" s="225"/>
    </row>
    <row r="10" spans="1:45" s="157" customFormat="1" ht="72.75" customHeight="1" x14ac:dyDescent="0.2">
      <c r="A10" s="166" t="s">
        <v>3</v>
      </c>
      <c r="B10" s="166" t="s">
        <v>4</v>
      </c>
      <c r="C10" s="166" t="s">
        <v>5</v>
      </c>
      <c r="D10" s="166" t="s">
        <v>6</v>
      </c>
      <c r="E10" s="166" t="s">
        <v>7</v>
      </c>
      <c r="F10" s="166" t="s">
        <v>202</v>
      </c>
      <c r="G10" s="166" t="s">
        <v>8</v>
      </c>
      <c r="H10" s="166" t="s">
        <v>9</v>
      </c>
      <c r="I10" s="166" t="s">
        <v>203</v>
      </c>
      <c r="J10" s="166" t="s">
        <v>10</v>
      </c>
      <c r="K10" s="166" t="s">
        <v>204</v>
      </c>
      <c r="L10" s="166" t="s">
        <v>11</v>
      </c>
      <c r="M10" s="166" t="s">
        <v>205</v>
      </c>
      <c r="N10" s="166" t="s">
        <v>12</v>
      </c>
      <c r="O10" s="166" t="s">
        <v>206</v>
      </c>
      <c r="P10" s="105" t="s">
        <v>13</v>
      </c>
      <c r="Q10" s="105" t="s">
        <v>14</v>
      </c>
      <c r="R10" s="105" t="s">
        <v>15</v>
      </c>
      <c r="S10" s="105" t="s">
        <v>16</v>
      </c>
      <c r="T10" s="105" t="s">
        <v>17</v>
      </c>
      <c r="U10" s="105" t="s">
        <v>18</v>
      </c>
      <c r="V10" s="105" t="s">
        <v>19</v>
      </c>
      <c r="W10" s="106" t="s">
        <v>20</v>
      </c>
      <c r="X10" s="187" t="s">
        <v>21</v>
      </c>
      <c r="Y10" s="187" t="s">
        <v>22</v>
      </c>
      <c r="Z10" s="187" t="s">
        <v>23</v>
      </c>
      <c r="AA10" s="187" t="s">
        <v>24</v>
      </c>
      <c r="AB10" s="187" t="s">
        <v>25</v>
      </c>
      <c r="AC10" s="187" t="s">
        <v>26</v>
      </c>
      <c r="AD10" s="105" t="s">
        <v>27</v>
      </c>
      <c r="AE10" s="106" t="s">
        <v>28</v>
      </c>
      <c r="AF10" s="105" t="s">
        <v>29</v>
      </c>
      <c r="AG10" s="106" t="s">
        <v>30</v>
      </c>
      <c r="AH10" s="105" t="s">
        <v>31</v>
      </c>
      <c r="AI10" s="106" t="s">
        <v>32</v>
      </c>
      <c r="AJ10" s="105" t="s">
        <v>33</v>
      </c>
      <c r="AK10" s="105" t="s">
        <v>221</v>
      </c>
      <c r="AL10" s="105" t="s">
        <v>34</v>
      </c>
    </row>
    <row r="11" spans="1:45" s="168" customFormat="1" ht="52.5" customHeight="1" x14ac:dyDescent="0.2">
      <c r="A11" s="119">
        <v>240210</v>
      </c>
      <c r="B11" s="188" t="s">
        <v>185</v>
      </c>
      <c r="C11" s="119" t="s">
        <v>35</v>
      </c>
      <c r="D11" s="120" t="s">
        <v>36</v>
      </c>
      <c r="E11" s="121" t="s">
        <v>37</v>
      </c>
      <c r="F11" s="122">
        <v>6</v>
      </c>
      <c r="G11" s="123" t="s">
        <v>38</v>
      </c>
      <c r="H11" s="124">
        <v>0</v>
      </c>
      <c r="I11" s="125">
        <v>1</v>
      </c>
      <c r="J11" s="122">
        <v>2</v>
      </c>
      <c r="K11" s="125">
        <f>+AF11</f>
        <v>0</v>
      </c>
      <c r="L11" s="103">
        <v>2</v>
      </c>
      <c r="M11" s="107"/>
      <c r="N11" s="103">
        <v>2</v>
      </c>
      <c r="O11" s="107"/>
      <c r="P11" s="102">
        <v>0</v>
      </c>
      <c r="Q11" s="102">
        <v>0</v>
      </c>
      <c r="R11" s="218">
        <v>0</v>
      </c>
      <c r="S11" s="189">
        <v>0</v>
      </c>
      <c r="T11" s="102">
        <v>0</v>
      </c>
      <c r="U11" s="102">
        <v>0</v>
      </c>
      <c r="V11" s="102">
        <f>+SUM(P11:U11)</f>
        <v>0</v>
      </c>
      <c r="W11" s="211">
        <f>+V11/J11</f>
        <v>0</v>
      </c>
      <c r="X11" s="102">
        <v>0</v>
      </c>
      <c r="Y11" s="102">
        <v>0</v>
      </c>
      <c r="Z11" s="102">
        <v>0</v>
      </c>
      <c r="AA11" s="189">
        <v>0</v>
      </c>
      <c r="AB11" s="102">
        <v>0</v>
      </c>
      <c r="AC11" s="102">
        <v>0</v>
      </c>
      <c r="AD11" s="103">
        <f>+SUM(X11:AC11)</f>
        <v>0</v>
      </c>
      <c r="AE11" s="108">
        <f>+AD11/J11</f>
        <v>0</v>
      </c>
      <c r="AF11" s="103">
        <f>+V11+AD11</f>
        <v>0</v>
      </c>
      <c r="AG11" s="211">
        <f>+AF11/J11</f>
        <v>0</v>
      </c>
      <c r="AH11" s="204">
        <f>+I11+AF11</f>
        <v>1</v>
      </c>
      <c r="AI11" s="214">
        <f>+AH11/F11</f>
        <v>0.16666666666666666</v>
      </c>
      <c r="AJ11" s="112" t="s">
        <v>193</v>
      </c>
      <c r="AK11" s="112"/>
      <c r="AL11" s="213" t="s">
        <v>212</v>
      </c>
      <c r="AM11" s="167"/>
    </row>
    <row r="12" spans="1:45" s="168" customFormat="1" ht="204" customHeight="1" x14ac:dyDescent="0.2">
      <c r="A12" s="126">
        <v>240209</v>
      </c>
      <c r="B12" s="190" t="s">
        <v>187</v>
      </c>
      <c r="C12" s="126" t="s">
        <v>42</v>
      </c>
      <c r="D12" s="127" t="s">
        <v>43</v>
      </c>
      <c r="E12" s="128" t="s">
        <v>37</v>
      </c>
      <c r="F12" s="129">
        <v>400</v>
      </c>
      <c r="G12" s="130" t="s">
        <v>38</v>
      </c>
      <c r="H12" s="129">
        <v>100</v>
      </c>
      <c r="I12" s="129">
        <v>101</v>
      </c>
      <c r="J12" s="129">
        <v>100</v>
      </c>
      <c r="K12" s="131">
        <f>+AF12</f>
        <v>79</v>
      </c>
      <c r="L12" s="103">
        <v>100</v>
      </c>
      <c r="M12" s="109"/>
      <c r="N12" s="103">
        <v>100</v>
      </c>
      <c r="O12" s="109"/>
      <c r="P12" s="103">
        <v>13</v>
      </c>
      <c r="Q12" s="103">
        <v>54</v>
      </c>
      <c r="R12" s="219">
        <v>12</v>
      </c>
      <c r="S12" s="189">
        <v>0</v>
      </c>
      <c r="T12" s="102">
        <v>0</v>
      </c>
      <c r="U12" s="102">
        <v>0</v>
      </c>
      <c r="V12" s="103">
        <f t="shared" ref="V12:V19" si="0">+SUM(P12:U12)</f>
        <v>79</v>
      </c>
      <c r="W12" s="214">
        <f t="shared" ref="W12:W19" si="1">+V12/J12</f>
        <v>0.79</v>
      </c>
      <c r="X12" s="103"/>
      <c r="Y12" s="103"/>
      <c r="Z12" s="103"/>
      <c r="AA12" s="169"/>
      <c r="AB12" s="103"/>
      <c r="AC12" s="103"/>
      <c r="AD12" s="103">
        <f t="shared" ref="AD12:AD19" si="2">+SUM(X12:AC12)</f>
        <v>0</v>
      </c>
      <c r="AE12" s="108">
        <f t="shared" ref="AE12:AE19" si="3">+AD12/J12</f>
        <v>0</v>
      </c>
      <c r="AF12" s="103">
        <f t="shared" ref="AF12:AF19" si="4">+V12+AD12</f>
        <v>79</v>
      </c>
      <c r="AG12" s="214">
        <f t="shared" ref="AG12:AG19" si="5">+AF12/J12</f>
        <v>0.79</v>
      </c>
      <c r="AH12" s="204">
        <f>+I12+AF12</f>
        <v>180</v>
      </c>
      <c r="AI12" s="214">
        <f t="shared" ref="AI12:AI19" si="6">+AH12/F12</f>
        <v>0.45</v>
      </c>
      <c r="AJ12" s="112" t="s">
        <v>196</v>
      </c>
      <c r="AK12" s="113"/>
      <c r="AL12" s="212" t="s">
        <v>213</v>
      </c>
    </row>
    <row r="13" spans="1:45" s="168" customFormat="1" ht="139.5" customHeight="1" x14ac:dyDescent="0.2">
      <c r="A13" s="244">
        <v>240198</v>
      </c>
      <c r="B13" s="235" t="s">
        <v>186</v>
      </c>
      <c r="C13" s="132" t="s">
        <v>39</v>
      </c>
      <c r="D13" s="133" t="s">
        <v>40</v>
      </c>
      <c r="E13" s="134" t="s">
        <v>37</v>
      </c>
      <c r="F13" s="135">
        <v>10000</v>
      </c>
      <c r="G13" s="136" t="s">
        <v>38</v>
      </c>
      <c r="H13" s="135">
        <v>2500</v>
      </c>
      <c r="I13" s="135">
        <v>5179</v>
      </c>
      <c r="J13" s="135">
        <v>2500</v>
      </c>
      <c r="K13" s="137">
        <f>+AF13</f>
        <v>2338</v>
      </c>
      <c r="L13" s="103"/>
      <c r="M13" s="109"/>
      <c r="N13" s="103"/>
      <c r="O13" s="109"/>
      <c r="P13" s="191">
        <v>506</v>
      </c>
      <c r="Q13" s="207">
        <v>773</v>
      </c>
      <c r="R13" s="220">
        <v>1059</v>
      </c>
      <c r="S13" s="191"/>
      <c r="T13" s="103"/>
      <c r="U13" s="103"/>
      <c r="V13" s="103">
        <f t="shared" si="0"/>
        <v>2338</v>
      </c>
      <c r="W13" s="214">
        <f t="shared" si="1"/>
        <v>0.93520000000000003</v>
      </c>
      <c r="X13" s="103"/>
      <c r="Y13" s="110"/>
      <c r="Z13" s="103"/>
      <c r="AA13" s="169"/>
      <c r="AB13" s="103"/>
      <c r="AC13" s="103"/>
      <c r="AD13" s="103">
        <f t="shared" si="2"/>
        <v>0</v>
      </c>
      <c r="AE13" s="108">
        <f t="shared" si="3"/>
        <v>0</v>
      </c>
      <c r="AF13" s="103">
        <f t="shared" si="4"/>
        <v>2338</v>
      </c>
      <c r="AG13" s="214">
        <f t="shared" si="5"/>
        <v>0.93520000000000003</v>
      </c>
      <c r="AH13" s="204">
        <f>+I13+AF13</f>
        <v>7517</v>
      </c>
      <c r="AI13" s="214">
        <f>+AH13/F13</f>
        <v>0.75170000000000003</v>
      </c>
      <c r="AJ13" s="112" t="s">
        <v>41</v>
      </c>
      <c r="AK13" s="113"/>
      <c r="AL13" s="217" t="s">
        <v>214</v>
      </c>
    </row>
    <row r="14" spans="1:45" s="168" customFormat="1" ht="96" x14ac:dyDescent="0.2">
      <c r="A14" s="245"/>
      <c r="B14" s="236"/>
      <c r="C14" s="132" t="s">
        <v>44</v>
      </c>
      <c r="D14" s="133" t="s">
        <v>45</v>
      </c>
      <c r="E14" s="134" t="s">
        <v>37</v>
      </c>
      <c r="F14" s="135">
        <v>4000</v>
      </c>
      <c r="G14" s="136" t="s">
        <v>38</v>
      </c>
      <c r="H14" s="135">
        <v>200</v>
      </c>
      <c r="I14" s="135">
        <v>327</v>
      </c>
      <c r="J14" s="135">
        <v>1300</v>
      </c>
      <c r="K14" s="137">
        <f t="shared" ref="K14:K19" si="7">+AF14</f>
        <v>33</v>
      </c>
      <c r="L14" s="103">
        <v>1200</v>
      </c>
      <c r="M14" s="109"/>
      <c r="N14" s="103">
        <v>1000</v>
      </c>
      <c r="O14" s="109"/>
      <c r="P14" s="192">
        <v>3</v>
      </c>
      <c r="Q14" s="208">
        <v>4</v>
      </c>
      <c r="R14" s="221">
        <v>26</v>
      </c>
      <c r="S14" s="191"/>
      <c r="T14" s="192"/>
      <c r="U14" s="192"/>
      <c r="V14" s="103">
        <f t="shared" si="0"/>
        <v>33</v>
      </c>
      <c r="W14" s="215">
        <f t="shared" si="1"/>
        <v>2.5384615384615384E-2</v>
      </c>
      <c r="X14" s="103"/>
      <c r="Y14" s="103"/>
      <c r="Z14" s="103"/>
      <c r="AA14" s="169"/>
      <c r="AB14" s="103"/>
      <c r="AC14" s="103"/>
      <c r="AD14" s="103">
        <f t="shared" si="2"/>
        <v>0</v>
      </c>
      <c r="AE14" s="108">
        <f t="shared" si="3"/>
        <v>0</v>
      </c>
      <c r="AF14" s="103">
        <f t="shared" si="4"/>
        <v>33</v>
      </c>
      <c r="AG14" s="215">
        <f t="shared" si="5"/>
        <v>2.5384615384615384E-2</v>
      </c>
      <c r="AH14" s="204">
        <f>+I14+AF14</f>
        <v>360</v>
      </c>
      <c r="AI14" s="215">
        <f t="shared" si="6"/>
        <v>0.09</v>
      </c>
      <c r="AJ14" s="112" t="s">
        <v>191</v>
      </c>
      <c r="AK14" s="271" t="s">
        <v>223</v>
      </c>
      <c r="AL14" s="213" t="s">
        <v>215</v>
      </c>
    </row>
    <row r="15" spans="1:45" s="168" customFormat="1" ht="78.75" x14ac:dyDescent="0.2">
      <c r="A15" s="247">
        <v>240211</v>
      </c>
      <c r="B15" s="241" t="s">
        <v>188</v>
      </c>
      <c r="C15" s="138" t="s">
        <v>52</v>
      </c>
      <c r="D15" s="139" t="s">
        <v>53</v>
      </c>
      <c r="E15" s="140" t="s">
        <v>37</v>
      </c>
      <c r="F15" s="141">
        <v>1500</v>
      </c>
      <c r="G15" s="142" t="s">
        <v>38</v>
      </c>
      <c r="H15" s="141">
        <v>150</v>
      </c>
      <c r="I15" s="141">
        <v>174</v>
      </c>
      <c r="J15" s="143">
        <v>450</v>
      </c>
      <c r="K15" s="144">
        <f t="shared" si="7"/>
        <v>59</v>
      </c>
      <c r="L15" s="114">
        <v>450</v>
      </c>
      <c r="M15" s="107"/>
      <c r="N15" s="114">
        <v>450</v>
      </c>
      <c r="O15" s="107"/>
      <c r="P15" s="113">
        <v>0</v>
      </c>
      <c r="Q15" s="209">
        <v>31</v>
      </c>
      <c r="R15" s="222">
        <v>28</v>
      </c>
      <c r="S15" s="113"/>
      <c r="T15" s="192"/>
      <c r="U15" s="192"/>
      <c r="V15" s="103">
        <f t="shared" si="0"/>
        <v>59</v>
      </c>
      <c r="W15" s="215">
        <f t="shared" si="1"/>
        <v>0.13111111111111112</v>
      </c>
      <c r="X15" s="102"/>
      <c r="Y15" s="193"/>
      <c r="Z15" s="193"/>
      <c r="AA15" s="193"/>
      <c r="AB15" s="103"/>
      <c r="AC15" s="101"/>
      <c r="AD15" s="103">
        <f t="shared" si="2"/>
        <v>0</v>
      </c>
      <c r="AE15" s="108">
        <f t="shared" si="3"/>
        <v>0</v>
      </c>
      <c r="AF15" s="103">
        <f t="shared" si="4"/>
        <v>59</v>
      </c>
      <c r="AG15" s="215">
        <f t="shared" si="5"/>
        <v>0.13111111111111112</v>
      </c>
      <c r="AH15" s="204">
        <f t="shared" ref="AH15:AH19" si="8">+I15+AF15</f>
        <v>233</v>
      </c>
      <c r="AI15" s="216">
        <f t="shared" si="6"/>
        <v>0.15533333333333332</v>
      </c>
      <c r="AJ15" s="194" t="s">
        <v>54</v>
      </c>
      <c r="AK15" s="113"/>
      <c r="AL15" s="213" t="s">
        <v>216</v>
      </c>
    </row>
    <row r="16" spans="1:45" s="168" customFormat="1" ht="130.5" customHeight="1" x14ac:dyDescent="0.2">
      <c r="A16" s="248"/>
      <c r="B16" s="242"/>
      <c r="C16" s="138" t="s">
        <v>46</v>
      </c>
      <c r="D16" s="139" t="s">
        <v>47</v>
      </c>
      <c r="E16" s="140" t="s">
        <v>37</v>
      </c>
      <c r="F16" s="141">
        <v>15000</v>
      </c>
      <c r="G16" s="142" t="s">
        <v>38</v>
      </c>
      <c r="H16" s="141">
        <v>1000</v>
      </c>
      <c r="I16" s="144">
        <v>817</v>
      </c>
      <c r="J16" s="141">
        <v>5000</v>
      </c>
      <c r="K16" s="144">
        <f t="shared" si="7"/>
        <v>429</v>
      </c>
      <c r="L16" s="103">
        <v>5000</v>
      </c>
      <c r="M16" s="109"/>
      <c r="N16" s="103">
        <v>4000</v>
      </c>
      <c r="O16" s="109"/>
      <c r="P16" s="113">
        <v>81</v>
      </c>
      <c r="Q16" s="209">
        <v>72</v>
      </c>
      <c r="R16" s="222">
        <v>276</v>
      </c>
      <c r="S16" s="113"/>
      <c r="T16" s="192"/>
      <c r="U16" s="192"/>
      <c r="V16" s="103">
        <f t="shared" si="0"/>
        <v>429</v>
      </c>
      <c r="W16" s="215">
        <f t="shared" si="1"/>
        <v>8.5800000000000001E-2</v>
      </c>
      <c r="X16" s="103"/>
      <c r="Y16" s="102"/>
      <c r="Z16" s="103"/>
      <c r="AA16" s="169"/>
      <c r="AB16" s="103"/>
      <c r="AC16" s="103"/>
      <c r="AD16" s="103">
        <f t="shared" si="2"/>
        <v>0</v>
      </c>
      <c r="AE16" s="108">
        <f t="shared" si="3"/>
        <v>0</v>
      </c>
      <c r="AF16" s="103">
        <f t="shared" si="4"/>
        <v>429</v>
      </c>
      <c r="AG16" s="215">
        <f t="shared" si="5"/>
        <v>8.5800000000000001E-2</v>
      </c>
      <c r="AH16" s="204">
        <f>+I16+AF16</f>
        <v>1246</v>
      </c>
      <c r="AI16" s="215">
        <f t="shared" si="6"/>
        <v>8.3066666666666664E-2</v>
      </c>
      <c r="AJ16" s="112" t="s">
        <v>48</v>
      </c>
      <c r="AK16" s="113"/>
      <c r="AL16" s="213" t="s">
        <v>217</v>
      </c>
    </row>
    <row r="17" spans="1:47" s="168" customFormat="1" ht="56.25" x14ac:dyDescent="0.2">
      <c r="A17" s="249"/>
      <c r="B17" s="243"/>
      <c r="C17" s="138" t="s">
        <v>49</v>
      </c>
      <c r="D17" s="139" t="s">
        <v>50</v>
      </c>
      <c r="E17" s="140" t="s">
        <v>37</v>
      </c>
      <c r="F17" s="145">
        <v>2200</v>
      </c>
      <c r="G17" s="142" t="s">
        <v>38</v>
      </c>
      <c r="H17" s="143">
        <v>450</v>
      </c>
      <c r="I17" s="144">
        <v>450</v>
      </c>
      <c r="J17" s="143">
        <v>600</v>
      </c>
      <c r="K17" s="144">
        <f t="shared" si="7"/>
        <v>82</v>
      </c>
      <c r="L17" s="114">
        <v>600</v>
      </c>
      <c r="M17" s="115"/>
      <c r="N17" s="116">
        <v>550</v>
      </c>
      <c r="O17" s="115"/>
      <c r="P17" s="113">
        <v>63</v>
      </c>
      <c r="Q17" s="209">
        <v>19</v>
      </c>
      <c r="R17" s="222">
        <v>0</v>
      </c>
      <c r="S17" s="113"/>
      <c r="T17" s="192"/>
      <c r="U17" s="192"/>
      <c r="V17" s="103">
        <f>+SUM(P17:U17)</f>
        <v>82</v>
      </c>
      <c r="W17" s="216">
        <f t="shared" si="1"/>
        <v>0.13666666666666666</v>
      </c>
      <c r="X17" s="117"/>
      <c r="Y17" s="118"/>
      <c r="Z17" s="111"/>
      <c r="AA17" s="169"/>
      <c r="AB17" s="117"/>
      <c r="AC17" s="117"/>
      <c r="AD17" s="103">
        <f t="shared" si="2"/>
        <v>0</v>
      </c>
      <c r="AE17" s="108">
        <f t="shared" si="3"/>
        <v>0</v>
      </c>
      <c r="AF17" s="103">
        <f t="shared" si="4"/>
        <v>82</v>
      </c>
      <c r="AG17" s="216">
        <f t="shared" si="5"/>
        <v>0.13666666666666666</v>
      </c>
      <c r="AH17" s="204">
        <f t="shared" si="8"/>
        <v>532</v>
      </c>
      <c r="AI17" s="216">
        <f t="shared" si="6"/>
        <v>0.24181818181818182</v>
      </c>
      <c r="AJ17" s="112" t="s">
        <v>51</v>
      </c>
      <c r="AK17" s="113"/>
      <c r="AL17" s="213" t="s">
        <v>218</v>
      </c>
    </row>
    <row r="18" spans="1:47" s="168" customFormat="1" ht="135.75" customHeight="1" x14ac:dyDescent="0.2">
      <c r="A18" s="237" t="s">
        <v>55</v>
      </c>
      <c r="B18" s="238"/>
      <c r="C18" s="149" t="s">
        <v>56</v>
      </c>
      <c r="D18" s="146" t="s">
        <v>57</v>
      </c>
      <c r="E18" s="147" t="s">
        <v>37</v>
      </c>
      <c r="F18" s="148">
        <v>1260</v>
      </c>
      <c r="G18" s="149" t="s">
        <v>38</v>
      </c>
      <c r="H18" s="148">
        <v>315</v>
      </c>
      <c r="I18" s="150">
        <v>388</v>
      </c>
      <c r="J18" s="151">
        <v>315</v>
      </c>
      <c r="K18" s="150">
        <f t="shared" si="7"/>
        <v>15</v>
      </c>
      <c r="L18" s="151">
        <v>315</v>
      </c>
      <c r="M18" s="195"/>
      <c r="N18" s="151">
        <v>315</v>
      </c>
      <c r="O18" s="195"/>
      <c r="P18" s="149">
        <v>5</v>
      </c>
      <c r="Q18" s="210">
        <v>2</v>
      </c>
      <c r="R18" s="223">
        <v>8</v>
      </c>
      <c r="S18" s="196"/>
      <c r="T18" s="197"/>
      <c r="U18" s="197"/>
      <c r="V18" s="148">
        <f t="shared" si="0"/>
        <v>15</v>
      </c>
      <c r="W18" s="215">
        <f t="shared" si="1"/>
        <v>4.7619047619047616E-2</v>
      </c>
      <c r="X18" s="199"/>
      <c r="Y18" s="200"/>
      <c r="Z18" s="200"/>
      <c r="AA18" s="200"/>
      <c r="AB18" s="199"/>
      <c r="AC18" s="200"/>
      <c r="AD18" s="148">
        <f t="shared" si="2"/>
        <v>0</v>
      </c>
      <c r="AE18" s="198">
        <f t="shared" si="3"/>
        <v>0</v>
      </c>
      <c r="AF18" s="148">
        <f t="shared" si="4"/>
        <v>15</v>
      </c>
      <c r="AG18" s="215">
        <f t="shared" si="5"/>
        <v>4.7619047619047616E-2</v>
      </c>
      <c r="AH18" s="204">
        <f t="shared" si="8"/>
        <v>403</v>
      </c>
      <c r="AI18" s="214">
        <f t="shared" si="6"/>
        <v>0.31984126984126982</v>
      </c>
      <c r="AJ18" s="201" t="s">
        <v>194</v>
      </c>
      <c r="AK18" s="149"/>
      <c r="AL18" s="202" t="s">
        <v>219</v>
      </c>
      <c r="AM18" s="205"/>
    </row>
    <row r="19" spans="1:47" s="168" customFormat="1" ht="183.75" customHeight="1" x14ac:dyDescent="0.2">
      <c r="A19" s="239"/>
      <c r="B19" s="240"/>
      <c r="C19" s="149" t="s">
        <v>58</v>
      </c>
      <c r="D19" s="146" t="s">
        <v>59</v>
      </c>
      <c r="E19" s="147" t="s">
        <v>37</v>
      </c>
      <c r="F19" s="148">
        <v>12000</v>
      </c>
      <c r="G19" s="149" t="s">
        <v>38</v>
      </c>
      <c r="H19" s="148">
        <v>1000</v>
      </c>
      <c r="I19" s="150">
        <v>513</v>
      </c>
      <c r="J19" s="151">
        <v>4000</v>
      </c>
      <c r="K19" s="150">
        <f t="shared" si="7"/>
        <v>400</v>
      </c>
      <c r="L19" s="151">
        <v>4000</v>
      </c>
      <c r="M19" s="195"/>
      <c r="N19" s="151">
        <v>3000</v>
      </c>
      <c r="O19" s="195"/>
      <c r="P19" s="149">
        <v>41</v>
      </c>
      <c r="Q19" s="210">
        <v>205</v>
      </c>
      <c r="R19" s="224">
        <v>154</v>
      </c>
      <c r="S19" s="196"/>
      <c r="T19" s="197"/>
      <c r="U19" s="197"/>
      <c r="V19" s="148">
        <f t="shared" si="0"/>
        <v>400</v>
      </c>
      <c r="W19" s="215">
        <f t="shared" si="1"/>
        <v>0.1</v>
      </c>
      <c r="X19" s="199"/>
      <c r="Y19" s="199"/>
      <c r="Z19" s="203"/>
      <c r="AA19" s="200"/>
      <c r="AB19" s="199"/>
      <c r="AC19" s="200"/>
      <c r="AD19" s="148">
        <f t="shared" si="2"/>
        <v>0</v>
      </c>
      <c r="AE19" s="198">
        <f t="shared" si="3"/>
        <v>0</v>
      </c>
      <c r="AF19" s="148">
        <f t="shared" si="4"/>
        <v>400</v>
      </c>
      <c r="AG19" s="215">
        <f t="shared" si="5"/>
        <v>0.1</v>
      </c>
      <c r="AH19" s="204">
        <f t="shared" si="8"/>
        <v>913</v>
      </c>
      <c r="AI19" s="215">
        <f t="shared" si="6"/>
        <v>7.6083333333333336E-2</v>
      </c>
      <c r="AJ19" s="201" t="s">
        <v>194</v>
      </c>
      <c r="AK19" s="146" t="s">
        <v>222</v>
      </c>
      <c r="AL19" s="202" t="s">
        <v>220</v>
      </c>
      <c r="AM19" s="205"/>
    </row>
    <row r="20" spans="1:47" ht="24.75" customHeight="1" x14ac:dyDescent="0.2"/>
    <row r="22" spans="1:47" x14ac:dyDescent="0.2">
      <c r="A22" s="2" t="s">
        <v>60</v>
      </c>
      <c r="B22" s="153"/>
      <c r="C22" s="153"/>
      <c r="D22" s="153"/>
      <c r="E22" s="157"/>
      <c r="M22" s="153"/>
      <c r="N22" s="153"/>
      <c r="O22" s="153"/>
      <c r="W22" s="153"/>
      <c r="X22" s="153"/>
      <c r="Y22" s="153"/>
      <c r="Z22" s="153"/>
      <c r="AA22" s="172"/>
      <c r="AB22" s="173"/>
      <c r="AC22" s="173"/>
      <c r="AD22" s="173"/>
      <c r="AE22" s="173"/>
      <c r="AF22" s="174"/>
      <c r="AG22" s="174"/>
      <c r="AH22" s="174"/>
      <c r="AI22" s="174"/>
      <c r="AL22" s="153"/>
      <c r="AS22" s="3"/>
      <c r="AT22" s="3"/>
      <c r="AU22" s="155"/>
    </row>
    <row r="23" spans="1:47" ht="28.5" customHeight="1" x14ac:dyDescent="0.2">
      <c r="A23" s="175"/>
      <c r="B23" s="176"/>
      <c r="C23" s="176"/>
      <c r="D23" s="176"/>
      <c r="E23" s="177"/>
      <c r="F23" s="178"/>
      <c r="M23" s="153"/>
      <c r="N23" s="153"/>
      <c r="O23" s="153"/>
      <c r="W23" s="153"/>
      <c r="X23" s="153"/>
      <c r="Y23" s="153"/>
      <c r="Z23" s="153"/>
      <c r="AA23" s="172"/>
      <c r="AB23" s="173"/>
      <c r="AC23" s="173"/>
      <c r="AD23" s="173"/>
      <c r="AE23" s="173"/>
      <c r="AF23" s="174"/>
      <c r="AG23" s="174"/>
      <c r="AH23" s="174"/>
      <c r="AI23" s="174"/>
      <c r="AL23" s="153"/>
      <c r="AS23" s="3"/>
      <c r="AT23" s="3"/>
      <c r="AU23" s="155"/>
    </row>
    <row r="24" spans="1:47" x14ac:dyDescent="0.2">
      <c r="A24" s="156"/>
      <c r="B24" s="153"/>
      <c r="C24" s="153"/>
      <c r="D24" s="153"/>
      <c r="E24" s="157"/>
      <c r="M24" s="153"/>
      <c r="N24" s="153"/>
      <c r="O24" s="153"/>
      <c r="W24" s="153"/>
      <c r="X24" s="153"/>
      <c r="Y24" s="153"/>
      <c r="Z24" s="153"/>
      <c r="AA24" s="172"/>
      <c r="AB24" s="173"/>
      <c r="AC24" s="173"/>
      <c r="AD24" s="173"/>
      <c r="AE24" s="173"/>
      <c r="AF24" s="174"/>
      <c r="AG24" s="174"/>
      <c r="AH24" s="174"/>
      <c r="AI24" s="174"/>
      <c r="AL24" s="153"/>
      <c r="AS24" s="3"/>
      <c r="AT24" s="3"/>
      <c r="AU24" s="155"/>
    </row>
    <row r="25" spans="1:47" x14ac:dyDescent="0.2">
      <c r="A25" s="156"/>
      <c r="B25" s="153"/>
      <c r="C25" s="153"/>
      <c r="D25" s="153"/>
      <c r="E25" s="157"/>
      <c r="M25" s="153"/>
      <c r="N25" s="153"/>
      <c r="O25" s="153"/>
      <c r="W25" s="153"/>
      <c r="X25" s="153"/>
      <c r="Y25" s="153"/>
      <c r="Z25" s="153"/>
      <c r="AA25" s="172"/>
      <c r="AB25" s="173"/>
      <c r="AC25" s="173"/>
      <c r="AD25" s="173"/>
      <c r="AE25" s="173"/>
      <c r="AF25" s="174"/>
      <c r="AG25" s="174"/>
      <c r="AH25" s="174"/>
      <c r="AI25" s="174"/>
      <c r="AL25" s="153"/>
      <c r="AS25" s="3"/>
      <c r="AT25" s="3"/>
      <c r="AU25" s="155"/>
    </row>
    <row r="26" spans="1:47" ht="12.75" thickBot="1" x14ac:dyDescent="0.25">
      <c r="A26" s="2" t="s">
        <v>61</v>
      </c>
      <c r="B26" s="153"/>
    </row>
    <row r="27" spans="1:47" x14ac:dyDescent="0.2">
      <c r="A27" s="179" t="s">
        <v>207</v>
      </c>
      <c r="B27" s="179"/>
      <c r="D27" s="180"/>
    </row>
    <row r="28" spans="1:47" ht="19.5" customHeight="1" x14ac:dyDescent="0.2">
      <c r="A28" s="181" t="s">
        <v>208</v>
      </c>
      <c r="B28" s="181"/>
      <c r="D28" s="182"/>
    </row>
    <row r="29" spans="1:47" ht="12.75" thickBot="1" x14ac:dyDescent="0.25">
      <c r="A29" s="179" t="s">
        <v>209</v>
      </c>
      <c r="B29" s="179"/>
      <c r="D29" s="183"/>
    </row>
    <row r="30" spans="1:47" ht="16.5" customHeight="1" x14ac:dyDescent="0.2">
      <c r="A30" s="181" t="s">
        <v>62</v>
      </c>
      <c r="B30" s="181"/>
      <c r="D30" s="184"/>
    </row>
    <row r="31" spans="1:47" ht="18.75" customHeight="1" x14ac:dyDescent="0.2">
      <c r="A31" s="181" t="s">
        <v>63</v>
      </c>
      <c r="B31" s="181"/>
      <c r="D31" s="4"/>
      <c r="E31" s="157"/>
      <c r="W31" s="185"/>
      <c r="X31" s="185"/>
      <c r="Y31" s="185"/>
      <c r="Z31" s="185"/>
      <c r="AA31" s="185"/>
      <c r="AB31" s="185"/>
      <c r="AC31" s="185"/>
      <c r="AD31" s="185"/>
      <c r="AE31" s="185"/>
      <c r="AF31" s="185"/>
      <c r="AG31" s="185"/>
      <c r="AJ31" s="186"/>
    </row>
    <row r="32" spans="1:47" x14ac:dyDescent="0.2">
      <c r="A32" s="161"/>
      <c r="B32" s="161"/>
      <c r="W32" s="185"/>
      <c r="X32" s="185"/>
      <c r="Y32" s="185"/>
      <c r="Z32" s="185"/>
      <c r="AA32" s="185"/>
      <c r="AB32" s="185"/>
      <c r="AC32" s="185"/>
      <c r="AD32" s="185"/>
      <c r="AE32" s="185"/>
      <c r="AF32" s="185"/>
      <c r="AG32" s="185"/>
      <c r="AJ32" s="186"/>
    </row>
    <row r="33" spans="1:36" x14ac:dyDescent="0.2">
      <c r="A33" s="161"/>
      <c r="B33" s="161"/>
      <c r="W33" s="185"/>
      <c r="X33" s="185"/>
      <c r="Y33" s="185"/>
      <c r="Z33" s="185"/>
      <c r="AA33" s="185"/>
      <c r="AB33" s="185"/>
      <c r="AC33" s="185"/>
      <c r="AD33" s="185"/>
      <c r="AE33" s="185"/>
      <c r="AF33" s="185"/>
      <c r="AG33" s="185"/>
      <c r="AJ33" s="186"/>
    </row>
    <row r="34" spans="1:36" x14ac:dyDescent="0.2">
      <c r="A34" s="161"/>
      <c r="B34" s="161"/>
      <c r="W34" s="185"/>
      <c r="X34" s="185"/>
      <c r="Y34" s="185"/>
      <c r="Z34" s="185"/>
      <c r="AA34" s="185"/>
      <c r="AB34" s="185"/>
      <c r="AC34" s="185"/>
      <c r="AD34" s="185"/>
      <c r="AE34" s="185"/>
      <c r="AF34" s="185"/>
      <c r="AG34" s="185"/>
      <c r="AJ34" s="186"/>
    </row>
    <row r="35" spans="1:36" ht="24.75" customHeight="1" x14ac:dyDescent="0.2">
      <c r="A35" s="228" t="s">
        <v>64</v>
      </c>
      <c r="B35" s="112" t="s">
        <v>189</v>
      </c>
      <c r="C35" s="230" t="s">
        <v>65</v>
      </c>
      <c r="D35" s="206" t="s">
        <v>192</v>
      </c>
      <c r="E35" s="231" t="s">
        <v>66</v>
      </c>
      <c r="F35" s="232" t="s">
        <v>210</v>
      </c>
      <c r="G35" s="233"/>
      <c r="H35" s="233"/>
      <c r="I35" s="233"/>
      <c r="J35" s="233"/>
      <c r="K35" s="233"/>
      <c r="L35" s="233"/>
      <c r="M35" s="233"/>
      <c r="N35" s="233"/>
      <c r="O35" s="233"/>
      <c r="P35" s="233"/>
      <c r="Q35" s="234"/>
      <c r="R35" s="246"/>
    </row>
    <row r="36" spans="1:36" ht="24" x14ac:dyDescent="0.2">
      <c r="A36" s="228"/>
      <c r="B36" s="112" t="s">
        <v>190</v>
      </c>
      <c r="C36" s="230"/>
      <c r="D36" s="112" t="s">
        <v>190</v>
      </c>
      <c r="E36" s="231"/>
      <c r="F36" s="232" t="s">
        <v>211</v>
      </c>
      <c r="G36" s="233"/>
      <c r="H36" s="233"/>
      <c r="I36" s="233"/>
      <c r="J36" s="233"/>
      <c r="K36" s="233"/>
      <c r="L36" s="233"/>
      <c r="M36" s="233"/>
      <c r="N36" s="233"/>
      <c r="O36" s="233"/>
      <c r="P36" s="233"/>
      <c r="Q36" s="234"/>
      <c r="R36" s="246"/>
    </row>
  </sheetData>
  <mergeCells count="18">
    <mergeCell ref="R35:R36"/>
    <mergeCell ref="A15:A17"/>
    <mergeCell ref="AJ9:AL9"/>
    <mergeCell ref="B1:AK4"/>
    <mergeCell ref="A1:A4"/>
    <mergeCell ref="A35:A36"/>
    <mergeCell ref="P9:W9"/>
    <mergeCell ref="AH9:AI9"/>
    <mergeCell ref="C35:C36"/>
    <mergeCell ref="E35:E36"/>
    <mergeCell ref="X9:AE9"/>
    <mergeCell ref="AF9:AG9"/>
    <mergeCell ref="F35:Q35"/>
    <mergeCell ref="F36:Q36"/>
    <mergeCell ref="B13:B14"/>
    <mergeCell ref="A18:B19"/>
    <mergeCell ref="B15:B17"/>
    <mergeCell ref="A13:A14"/>
  </mergeCells>
  <pageMargins left="0.23622047244094491" right="0.23622047244094491" top="0.74803149606299213" bottom="0.74803149606299213" header="0.31496062992125984" footer="0.31496062992125984"/>
  <pageSetup paperSize="14" scale="6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28515625" style="32" customWidth="1"/>
    <col min="2" max="2" width="63.5703125" customWidth="1"/>
    <col min="3" max="3" width="24" style="33" customWidth="1"/>
    <col min="4" max="4" width="23.5703125" style="33" customWidth="1"/>
    <col min="5" max="5" width="34.85546875" style="33" customWidth="1"/>
    <col min="6" max="6" width="37.42578125" customWidth="1"/>
    <col min="7" max="7" width="20.7109375" customWidth="1"/>
  </cols>
  <sheetData>
    <row r="1" spans="1:5" s="8" customFormat="1" ht="45" x14ac:dyDescent="0.25">
      <c r="A1" s="5" t="s">
        <v>67</v>
      </c>
      <c r="B1" s="6" t="s">
        <v>68</v>
      </c>
      <c r="C1" s="6" t="s">
        <v>69</v>
      </c>
      <c r="D1" s="6" t="s">
        <v>70</v>
      </c>
      <c r="E1" s="7" t="s">
        <v>71</v>
      </c>
    </row>
    <row r="2" spans="1:5" x14ac:dyDescent="0.25">
      <c r="A2" s="9" t="s">
        <v>72</v>
      </c>
      <c r="B2" s="10">
        <v>462837515</v>
      </c>
      <c r="C2" s="10">
        <v>458544520.75015002</v>
      </c>
      <c r="D2" s="10">
        <f t="shared" ref="D2:D24" si="0">+B2-C2</f>
        <v>4292994.2498499751</v>
      </c>
      <c r="E2" s="11"/>
    </row>
    <row r="3" spans="1:5" ht="24" x14ac:dyDescent="0.25">
      <c r="A3" s="12" t="s">
        <v>73</v>
      </c>
      <c r="B3" s="13">
        <v>14321969830</v>
      </c>
      <c r="C3" s="13">
        <v>22744637270.214577</v>
      </c>
      <c r="D3" s="14">
        <f>+B3-C3</f>
        <v>-8422667440.2145767</v>
      </c>
      <c r="E3" s="15" t="s">
        <v>74</v>
      </c>
    </row>
    <row r="4" spans="1:5" x14ac:dyDescent="0.25">
      <c r="A4" s="9" t="s">
        <v>75</v>
      </c>
      <c r="B4" s="10">
        <v>41513478872</v>
      </c>
      <c r="C4" s="10">
        <v>40772810534.447693</v>
      </c>
      <c r="D4" s="10">
        <f t="shared" si="0"/>
        <v>740668337.55230713</v>
      </c>
      <c r="E4" s="11"/>
    </row>
    <row r="5" spans="1:5" ht="45" x14ac:dyDescent="0.25">
      <c r="A5" s="16" t="s">
        <v>76</v>
      </c>
      <c r="B5" s="10">
        <v>17609115631</v>
      </c>
      <c r="C5" s="10">
        <v>12578571952.608334</v>
      </c>
      <c r="D5" s="10">
        <f t="shared" si="0"/>
        <v>5030543678.3916664</v>
      </c>
      <c r="E5" s="11"/>
    </row>
    <row r="6" spans="1:5" x14ac:dyDescent="0.25">
      <c r="A6" s="9" t="s">
        <v>77</v>
      </c>
      <c r="B6" s="10">
        <v>1795538738</v>
      </c>
      <c r="C6" s="10">
        <v>148615160.66496599</v>
      </c>
      <c r="D6" s="10">
        <f t="shared" si="0"/>
        <v>1646923577.3350339</v>
      </c>
      <c r="E6" s="11"/>
    </row>
    <row r="7" spans="1:5" x14ac:dyDescent="0.25">
      <c r="A7" s="9" t="s">
        <v>78</v>
      </c>
      <c r="B7" s="10">
        <v>5027695390</v>
      </c>
      <c r="C7" s="10">
        <v>4126412237.5356622</v>
      </c>
      <c r="D7" s="10">
        <f t="shared" si="0"/>
        <v>901283152.46433783</v>
      </c>
      <c r="E7" s="11"/>
    </row>
    <row r="8" spans="1:5" x14ac:dyDescent="0.25">
      <c r="A8" s="9" t="s">
        <v>79</v>
      </c>
      <c r="B8" s="10">
        <v>284805801</v>
      </c>
      <c r="C8" s="10">
        <v>284805801.37796807</v>
      </c>
      <c r="D8" s="10">
        <f t="shared" si="0"/>
        <v>-0.37796807289123535</v>
      </c>
      <c r="E8" s="11"/>
    </row>
    <row r="9" spans="1:5" x14ac:dyDescent="0.25">
      <c r="A9" s="9" t="s">
        <v>80</v>
      </c>
      <c r="B9" s="10">
        <v>1060000000</v>
      </c>
      <c r="C9" s="10">
        <v>955211693.6768893</v>
      </c>
      <c r="D9" s="10">
        <f t="shared" si="0"/>
        <v>104788306.3231107</v>
      </c>
      <c r="E9" s="11"/>
    </row>
    <row r="10" spans="1:5" ht="24" x14ac:dyDescent="0.25">
      <c r="A10" s="17" t="s">
        <v>81</v>
      </c>
      <c r="B10" s="18">
        <v>1339252071</v>
      </c>
      <c r="C10" s="18">
        <v>1339252071.3330276</v>
      </c>
      <c r="D10" s="18">
        <f t="shared" si="0"/>
        <v>-0.33302760124206543</v>
      </c>
      <c r="E10" s="19" t="s">
        <v>82</v>
      </c>
    </row>
    <row r="11" spans="1:5" x14ac:dyDescent="0.25">
      <c r="A11" s="9" t="s">
        <v>83</v>
      </c>
      <c r="B11" s="10">
        <v>434351340</v>
      </c>
      <c r="C11" s="10">
        <v>317674487.30708599</v>
      </c>
      <c r="D11" s="10">
        <f t="shared" si="0"/>
        <v>116676852.69291401</v>
      </c>
      <c r="E11" s="11"/>
    </row>
    <row r="12" spans="1:5" x14ac:dyDescent="0.25">
      <c r="A12" s="9" t="s">
        <v>84</v>
      </c>
      <c r="B12" s="10">
        <v>146000000</v>
      </c>
      <c r="C12" s="10">
        <v>145739698.41422197</v>
      </c>
      <c r="D12" s="10">
        <f t="shared" si="0"/>
        <v>260301.58577802777</v>
      </c>
      <c r="E12" s="11"/>
    </row>
    <row r="13" spans="1:5" ht="30" x14ac:dyDescent="0.25">
      <c r="A13" s="20" t="s">
        <v>85</v>
      </c>
      <c r="B13" s="18">
        <v>7831590388</v>
      </c>
      <c r="C13" s="18">
        <v>7115239857.4586487</v>
      </c>
      <c r="D13" s="18">
        <f t="shared" si="0"/>
        <v>716350530.54135132</v>
      </c>
      <c r="E13" s="21"/>
    </row>
    <row r="14" spans="1:5" ht="45" x14ac:dyDescent="0.25">
      <c r="A14" s="20" t="s">
        <v>86</v>
      </c>
      <c r="B14" s="18">
        <v>16041260647</v>
      </c>
      <c r="C14" s="18">
        <v>6601774947.3160334</v>
      </c>
      <c r="D14" s="18">
        <f t="shared" si="0"/>
        <v>9439485699.6839676</v>
      </c>
      <c r="E14" s="19"/>
    </row>
    <row r="15" spans="1:5" x14ac:dyDescent="0.25">
      <c r="A15" s="9" t="s">
        <v>87</v>
      </c>
      <c r="B15" s="10">
        <v>50000000</v>
      </c>
      <c r="C15" s="10">
        <v>49897706.387439996</v>
      </c>
      <c r="D15" s="10">
        <f t="shared" si="0"/>
        <v>102293.612560004</v>
      </c>
      <c r="E15" s="11"/>
    </row>
    <row r="16" spans="1:5" x14ac:dyDescent="0.25">
      <c r="A16" s="9" t="s">
        <v>88</v>
      </c>
      <c r="B16" s="10">
        <v>274833082</v>
      </c>
      <c r="C16" s="10">
        <v>273710549.38619</v>
      </c>
      <c r="D16" s="10">
        <f t="shared" si="0"/>
        <v>1122532.6138100028</v>
      </c>
      <c r="E16" s="11"/>
    </row>
    <row r="17" spans="1:7" ht="16.5" customHeight="1" x14ac:dyDescent="0.25">
      <c r="A17" s="22" t="s">
        <v>89</v>
      </c>
      <c r="B17" s="23">
        <v>1768461537</v>
      </c>
      <c r="C17" s="23">
        <v>1768461537</v>
      </c>
      <c r="D17" s="23">
        <f t="shared" si="0"/>
        <v>0</v>
      </c>
      <c r="E17" s="11"/>
    </row>
    <row r="18" spans="1:7" x14ac:dyDescent="0.25">
      <c r="A18" s="22" t="s">
        <v>90</v>
      </c>
      <c r="B18" s="23">
        <v>1495909812</v>
      </c>
      <c r="C18" s="23">
        <v>1495909812</v>
      </c>
      <c r="D18" s="23">
        <f t="shared" si="0"/>
        <v>0</v>
      </c>
      <c r="E18" s="11"/>
    </row>
    <row r="19" spans="1:7" x14ac:dyDescent="0.25">
      <c r="A19" s="22" t="s">
        <v>91</v>
      </c>
      <c r="B19" s="23">
        <v>3104297472</v>
      </c>
      <c r="C19" s="23">
        <v>3104297472</v>
      </c>
      <c r="D19" s="23">
        <f t="shared" si="0"/>
        <v>0</v>
      </c>
      <c r="E19" s="11"/>
    </row>
    <row r="20" spans="1:7" x14ac:dyDescent="0.25">
      <c r="A20" s="22" t="s">
        <v>92</v>
      </c>
      <c r="B20" s="23">
        <v>257506262</v>
      </c>
      <c r="C20" s="23">
        <v>257506262</v>
      </c>
      <c r="D20" s="23">
        <f t="shared" si="0"/>
        <v>0</v>
      </c>
      <c r="E20" s="11"/>
    </row>
    <row r="21" spans="1:7" x14ac:dyDescent="0.25">
      <c r="A21" s="22" t="s">
        <v>93</v>
      </c>
      <c r="B21" s="23">
        <v>8588622123</v>
      </c>
      <c r="C21" s="23">
        <v>8588622123</v>
      </c>
      <c r="D21" s="23">
        <f t="shared" si="0"/>
        <v>0</v>
      </c>
      <c r="E21" s="11"/>
    </row>
    <row r="22" spans="1:7" x14ac:dyDescent="0.25">
      <c r="A22" s="24" t="s">
        <v>94</v>
      </c>
      <c r="B22" s="25">
        <v>5000000000</v>
      </c>
      <c r="C22" s="25">
        <v>5000000000</v>
      </c>
      <c r="D22" s="25">
        <f t="shared" si="0"/>
        <v>0</v>
      </c>
      <c r="E22" s="26" t="s">
        <v>95</v>
      </c>
    </row>
    <row r="23" spans="1:7" x14ac:dyDescent="0.25">
      <c r="A23" s="24" t="s">
        <v>96</v>
      </c>
      <c r="B23" s="25">
        <v>224000000</v>
      </c>
      <c r="C23" s="25">
        <v>224000000</v>
      </c>
      <c r="D23" s="25">
        <f t="shared" si="0"/>
        <v>0</v>
      </c>
      <c r="E23" s="26" t="s">
        <v>95</v>
      </c>
    </row>
    <row r="24" spans="1:7" ht="15.75" thickBot="1" x14ac:dyDescent="0.3">
      <c r="A24" s="27" t="s">
        <v>97</v>
      </c>
      <c r="B24" s="28">
        <v>825938353</v>
      </c>
      <c r="C24" s="28">
        <v>825938353</v>
      </c>
      <c r="D24" s="28">
        <f t="shared" si="0"/>
        <v>0</v>
      </c>
      <c r="E24" s="29"/>
    </row>
    <row r="25" spans="1:7" x14ac:dyDescent="0.25">
      <c r="A25" s="30" t="s">
        <v>98</v>
      </c>
      <c r="B25" s="31">
        <f>SUM(B2:B24)</f>
        <v>129457464864</v>
      </c>
      <c r="C25" s="31">
        <f t="shared" ref="C25" si="1">SUM(C2:C24)</f>
        <v>119177634047.87888</v>
      </c>
      <c r="D25" s="31">
        <f>SUM(D2:D24)</f>
        <v>10279830816.121115</v>
      </c>
      <c r="E25"/>
    </row>
    <row r="26" spans="1:7" x14ac:dyDescent="0.25">
      <c r="E26" s="34"/>
    </row>
    <row r="29" spans="1:7" x14ac:dyDescent="0.25">
      <c r="A29" s="252" t="s">
        <v>99</v>
      </c>
      <c r="B29" s="252"/>
      <c r="C29" s="252"/>
      <c r="D29" s="252"/>
      <c r="E29" s="252"/>
      <c r="F29" s="252"/>
    </row>
    <row r="30" spans="1:7" x14ac:dyDescent="0.25">
      <c r="A30" s="35" t="s">
        <v>100</v>
      </c>
      <c r="B30" s="36" t="s">
        <v>101</v>
      </c>
      <c r="C30" s="37" t="s">
        <v>102</v>
      </c>
      <c r="D30" s="37" t="s">
        <v>103</v>
      </c>
      <c r="E30" s="37" t="s">
        <v>104</v>
      </c>
      <c r="F30" s="38" t="s">
        <v>105</v>
      </c>
      <c r="G30" s="38" t="s">
        <v>106</v>
      </c>
    </row>
    <row r="31" spans="1:7" ht="15" customHeight="1" x14ac:dyDescent="0.25">
      <c r="A31" s="253" t="s">
        <v>75</v>
      </c>
      <c r="B31" s="39" t="s">
        <v>107</v>
      </c>
      <c r="C31" s="255">
        <f>+D4</f>
        <v>740668337.55230713</v>
      </c>
      <c r="D31" s="40" t="s">
        <v>108</v>
      </c>
      <c r="E31" s="257"/>
      <c r="F31" s="250" t="s">
        <v>109</v>
      </c>
      <c r="G31" s="250" t="s">
        <v>110</v>
      </c>
    </row>
    <row r="32" spans="1:7" ht="23.25" thickBot="1" x14ac:dyDescent="0.3">
      <c r="A32" s="254"/>
      <c r="B32" s="41" t="s">
        <v>111</v>
      </c>
      <c r="C32" s="256"/>
      <c r="D32" s="42" t="s">
        <v>108</v>
      </c>
      <c r="E32" s="258"/>
      <c r="F32" s="251"/>
      <c r="G32" s="251"/>
    </row>
    <row r="33" spans="1:7" ht="15" customHeight="1" x14ac:dyDescent="0.25">
      <c r="A33" s="259" t="s">
        <v>76</v>
      </c>
      <c r="B33" s="43" t="s">
        <v>112</v>
      </c>
      <c r="C33" s="260">
        <f>+D5</f>
        <v>5030543678.3916664</v>
      </c>
      <c r="D33" s="262" t="s">
        <v>113</v>
      </c>
      <c r="E33" s="257"/>
      <c r="F33" s="44"/>
      <c r="G33" s="44"/>
    </row>
    <row r="34" spans="1:7" ht="81.75" customHeight="1" thickBot="1" x14ac:dyDescent="0.3">
      <c r="A34" s="254"/>
      <c r="B34" s="45" t="s">
        <v>114</v>
      </c>
      <c r="C34" s="261"/>
      <c r="D34" s="263"/>
      <c r="E34" s="258"/>
      <c r="F34" s="46" t="s">
        <v>115</v>
      </c>
      <c r="G34" s="46" t="s">
        <v>116</v>
      </c>
    </row>
    <row r="35" spans="1:7" ht="71.25" customHeight="1" thickBot="1" x14ac:dyDescent="0.3">
      <c r="A35" s="47" t="s">
        <v>77</v>
      </c>
      <c r="B35" s="48" t="s">
        <v>117</v>
      </c>
      <c r="C35" s="49">
        <f>+D6</f>
        <v>1646923577.3350339</v>
      </c>
      <c r="D35" s="42" t="s">
        <v>108</v>
      </c>
      <c r="E35" s="50" t="s">
        <v>118</v>
      </c>
      <c r="F35" s="46" t="s">
        <v>119</v>
      </c>
      <c r="G35" s="46" t="s">
        <v>120</v>
      </c>
    </row>
    <row r="36" spans="1:7" ht="45.75" customHeight="1" thickBot="1" x14ac:dyDescent="0.3">
      <c r="A36" s="47" t="s">
        <v>121</v>
      </c>
      <c r="B36" s="48" t="s">
        <v>122</v>
      </c>
      <c r="C36" s="49">
        <f>+D7</f>
        <v>901283152.46433783</v>
      </c>
      <c r="D36" s="42" t="s">
        <v>108</v>
      </c>
      <c r="E36" s="50" t="s">
        <v>123</v>
      </c>
      <c r="F36" s="46" t="s">
        <v>124</v>
      </c>
      <c r="G36" s="46" t="s">
        <v>125</v>
      </c>
    </row>
    <row r="37" spans="1:7" ht="18" customHeight="1" x14ac:dyDescent="0.25">
      <c r="A37" s="259" t="s">
        <v>80</v>
      </c>
      <c r="B37" s="39" t="s">
        <v>126</v>
      </c>
      <c r="C37" s="260"/>
      <c r="D37" s="40" t="s">
        <v>127</v>
      </c>
      <c r="E37" s="257" t="s">
        <v>128</v>
      </c>
      <c r="F37" s="264" t="s">
        <v>129</v>
      </c>
      <c r="G37" s="264" t="s">
        <v>130</v>
      </c>
    </row>
    <row r="38" spans="1:7" ht="27" customHeight="1" thickBot="1" x14ac:dyDescent="0.3">
      <c r="A38" s="254"/>
      <c r="B38" s="51" t="s">
        <v>131</v>
      </c>
      <c r="C38" s="261"/>
      <c r="D38" s="42"/>
      <c r="E38" s="258"/>
      <c r="F38" s="251"/>
      <c r="G38" s="251"/>
    </row>
    <row r="39" spans="1:7" ht="26.25" customHeight="1" x14ac:dyDescent="0.25">
      <c r="A39" s="253" t="s">
        <v>83</v>
      </c>
      <c r="B39" s="39" t="s">
        <v>132</v>
      </c>
      <c r="C39" s="260">
        <f>+D11</f>
        <v>116676852.69291401</v>
      </c>
      <c r="D39" s="40" t="s">
        <v>113</v>
      </c>
      <c r="E39" s="265" t="s">
        <v>133</v>
      </c>
      <c r="F39" s="264" t="s">
        <v>134</v>
      </c>
      <c r="G39" s="264" t="s">
        <v>135</v>
      </c>
    </row>
    <row r="40" spans="1:7" ht="30" customHeight="1" thickBot="1" x14ac:dyDescent="0.3">
      <c r="A40" s="254"/>
      <c r="B40" s="51" t="s">
        <v>136</v>
      </c>
      <c r="C40" s="261"/>
      <c r="D40" s="52"/>
      <c r="E40" s="266"/>
      <c r="F40" s="251"/>
      <c r="G40" s="251"/>
    </row>
    <row r="41" spans="1:7" x14ac:dyDescent="0.25">
      <c r="A41" s="259" t="s">
        <v>85</v>
      </c>
      <c r="B41" s="53" t="s">
        <v>137</v>
      </c>
      <c r="C41" s="260">
        <f>+D13</f>
        <v>716350530.54135132</v>
      </c>
      <c r="D41" s="40" t="s">
        <v>108</v>
      </c>
      <c r="E41" s="268" t="s">
        <v>138</v>
      </c>
      <c r="F41" s="44" t="s">
        <v>139</v>
      </c>
      <c r="G41" s="44" t="s">
        <v>140</v>
      </c>
    </row>
    <row r="42" spans="1:7" ht="24.75" x14ac:dyDescent="0.25">
      <c r="A42" s="253"/>
      <c r="B42" s="53" t="s">
        <v>141</v>
      </c>
      <c r="C42" s="267"/>
      <c r="D42" s="54" t="s">
        <v>142</v>
      </c>
      <c r="E42" s="268"/>
      <c r="F42" s="44"/>
      <c r="G42" s="44"/>
    </row>
    <row r="43" spans="1:7" ht="15.75" thickBot="1" x14ac:dyDescent="0.3">
      <c r="A43" s="254"/>
      <c r="B43" s="51" t="s">
        <v>143</v>
      </c>
      <c r="C43" s="261"/>
      <c r="D43" s="42" t="s">
        <v>127</v>
      </c>
      <c r="E43" s="266"/>
      <c r="F43" s="46" t="s">
        <v>144</v>
      </c>
      <c r="G43" s="46" t="s">
        <v>145</v>
      </c>
    </row>
    <row r="44" spans="1:7" ht="24.75" customHeight="1" x14ac:dyDescent="0.25">
      <c r="A44" s="259" t="s">
        <v>86</v>
      </c>
      <c r="B44" s="55" t="s">
        <v>146</v>
      </c>
      <c r="C44" s="260">
        <f>+D14</f>
        <v>9439485699.6839676</v>
      </c>
      <c r="D44" s="40" t="s">
        <v>108</v>
      </c>
      <c r="E44" s="269"/>
      <c r="F44" s="250" t="s">
        <v>147</v>
      </c>
      <c r="G44" s="250" t="s">
        <v>140</v>
      </c>
    </row>
    <row r="45" spans="1:7" ht="24.75" x14ac:dyDescent="0.25">
      <c r="A45" s="253"/>
      <c r="B45" s="56" t="s">
        <v>148</v>
      </c>
      <c r="C45" s="267"/>
      <c r="D45" s="40" t="s">
        <v>108</v>
      </c>
      <c r="E45" s="269"/>
      <c r="F45" s="250"/>
      <c r="G45" s="250"/>
    </row>
    <row r="46" spans="1:7" ht="25.5" customHeight="1" x14ac:dyDescent="0.25">
      <c r="A46" s="253"/>
      <c r="B46" s="57" t="s">
        <v>149</v>
      </c>
      <c r="C46" s="267"/>
      <c r="D46" s="40" t="s">
        <v>108</v>
      </c>
      <c r="E46" s="269"/>
      <c r="F46" s="250"/>
      <c r="G46" s="250"/>
    </row>
    <row r="47" spans="1:7" ht="41.25" customHeight="1" thickBot="1" x14ac:dyDescent="0.3">
      <c r="A47" s="254"/>
      <c r="B47" s="58" t="s">
        <v>150</v>
      </c>
      <c r="C47" s="261"/>
      <c r="D47" s="52"/>
      <c r="E47" s="270"/>
      <c r="F47" s="46" t="s">
        <v>151</v>
      </c>
      <c r="G47" s="46" t="s">
        <v>116</v>
      </c>
    </row>
    <row r="48" spans="1:7" x14ac:dyDescent="0.25">
      <c r="A48" s="59"/>
      <c r="B48" s="60" t="s">
        <v>152</v>
      </c>
      <c r="C48" s="61">
        <f>SUM(C31:C47)</f>
        <v>18591931828.661579</v>
      </c>
    </row>
    <row r="50" spans="1:5" x14ac:dyDescent="0.25">
      <c r="A50" s="62" t="s">
        <v>153</v>
      </c>
      <c r="B50" s="62"/>
      <c r="C50" s="62"/>
      <c r="D50" s="62"/>
      <c r="E50"/>
    </row>
    <row r="51" spans="1:5" x14ac:dyDescent="0.25">
      <c r="A51" s="63" t="s">
        <v>154</v>
      </c>
      <c r="B51" s="64" t="s">
        <v>102</v>
      </c>
      <c r="C51" s="64" t="s">
        <v>155</v>
      </c>
      <c r="D51" s="64" t="s">
        <v>156</v>
      </c>
      <c r="E51" s="65" t="s">
        <v>157</v>
      </c>
    </row>
    <row r="52" spans="1:5" ht="56.25" x14ac:dyDescent="0.25">
      <c r="A52" s="20" t="s">
        <v>86</v>
      </c>
      <c r="B52" s="66">
        <f>+D3</f>
        <v>-8422667440.2145767</v>
      </c>
      <c r="C52" s="67" t="s">
        <v>73</v>
      </c>
      <c r="D52" s="68" t="s">
        <v>158</v>
      </c>
      <c r="E52" s="69" t="s">
        <v>159</v>
      </c>
    </row>
    <row r="53" spans="1:5" ht="48" x14ac:dyDescent="0.25">
      <c r="A53" s="17" t="s">
        <v>78</v>
      </c>
      <c r="B53" s="70">
        <v>159027035</v>
      </c>
      <c r="C53" s="71" t="s">
        <v>79</v>
      </c>
      <c r="D53" s="72" t="s">
        <v>160</v>
      </c>
      <c r="E53" s="69" t="s">
        <v>161</v>
      </c>
    </row>
    <row r="54" spans="1:5" x14ac:dyDescent="0.25">
      <c r="A54"/>
      <c r="B54" s="33"/>
      <c r="E54"/>
    </row>
    <row r="55" spans="1:5" ht="15.75" thickBot="1" x14ac:dyDescent="0.3">
      <c r="A55"/>
      <c r="B55" s="33"/>
      <c r="E55"/>
    </row>
    <row r="56" spans="1:5" ht="15.75" x14ac:dyDescent="0.25">
      <c r="A56" s="73" t="s">
        <v>162</v>
      </c>
      <c r="B56" s="74"/>
      <c r="E56"/>
    </row>
    <row r="57" spans="1:5" x14ac:dyDescent="0.25">
      <c r="A57" s="75" t="s">
        <v>163</v>
      </c>
      <c r="B57" s="76" t="s">
        <v>102</v>
      </c>
      <c r="E57"/>
    </row>
    <row r="58" spans="1:5" x14ac:dyDescent="0.25">
      <c r="A58" s="9" t="s">
        <v>164</v>
      </c>
      <c r="B58" s="77">
        <f>+C78</f>
        <v>126052345944</v>
      </c>
      <c r="E58"/>
    </row>
    <row r="59" spans="1:5" x14ac:dyDescent="0.25">
      <c r="A59" s="9" t="s">
        <v>165</v>
      </c>
      <c r="B59" s="77">
        <f>+C83</f>
        <v>28064619790</v>
      </c>
      <c r="E59"/>
    </row>
    <row r="60" spans="1:5" ht="24" x14ac:dyDescent="0.25">
      <c r="A60" s="78" t="s">
        <v>166</v>
      </c>
      <c r="B60" s="79">
        <f>+C79-B59</f>
        <v>6136338428</v>
      </c>
      <c r="C60" s="80" t="s">
        <v>167</v>
      </c>
      <c r="E60"/>
    </row>
    <row r="61" spans="1:5" x14ac:dyDescent="0.25">
      <c r="A61" s="9" t="s">
        <v>168</v>
      </c>
      <c r="B61" s="77">
        <f>+B58-B59-B60</f>
        <v>91851387726</v>
      </c>
      <c r="E61"/>
    </row>
    <row r="62" spans="1:5" ht="15.75" thickBot="1" x14ac:dyDescent="0.3">
      <c r="A62" s="81" t="s">
        <v>169</v>
      </c>
      <c r="B62" s="82">
        <f>+B59/B58</f>
        <v>0.22264258217350422</v>
      </c>
      <c r="E62"/>
    </row>
    <row r="63" spans="1:5" x14ac:dyDescent="0.25">
      <c r="A63"/>
      <c r="B63" s="83"/>
      <c r="E63"/>
    </row>
    <row r="64" spans="1:5" x14ac:dyDescent="0.25">
      <c r="A64"/>
      <c r="B64" s="84"/>
      <c r="E64"/>
    </row>
    <row r="65" spans="1:5" x14ac:dyDescent="0.25">
      <c r="A65" s="85" t="s">
        <v>170</v>
      </c>
      <c r="B65" s="85"/>
      <c r="C65" s="85"/>
      <c r="E65"/>
    </row>
    <row r="66" spans="1:5" x14ac:dyDescent="0.25">
      <c r="A66" s="86" t="s">
        <v>171</v>
      </c>
      <c r="B66" s="87"/>
      <c r="C66" s="88">
        <v>118704526772</v>
      </c>
      <c r="E66"/>
    </row>
    <row r="67" spans="1:5" x14ac:dyDescent="0.25">
      <c r="A67" s="89" t="s">
        <v>172</v>
      </c>
      <c r="B67" s="33"/>
      <c r="C67" s="33">
        <f>+B68+B69+B70+B71</f>
        <v>12752938092</v>
      </c>
      <c r="E67"/>
    </row>
    <row r="68" spans="1:5" x14ac:dyDescent="0.25">
      <c r="A68" t="s">
        <v>173</v>
      </c>
      <c r="B68" s="90">
        <v>7025971007</v>
      </c>
      <c r="E68"/>
    </row>
    <row r="69" spans="1:5" x14ac:dyDescent="0.25">
      <c r="A69" t="s">
        <v>174</v>
      </c>
      <c r="B69" s="90">
        <v>1495909812</v>
      </c>
      <c r="E69"/>
    </row>
    <row r="70" spans="1:5" x14ac:dyDescent="0.25">
      <c r="A70" t="s">
        <v>175</v>
      </c>
      <c r="B70" s="90">
        <v>825938353</v>
      </c>
      <c r="E70"/>
    </row>
    <row r="71" spans="1:5" x14ac:dyDescent="0.25">
      <c r="A71" s="91" t="s">
        <v>176</v>
      </c>
      <c r="B71" s="92">
        <v>3405118920</v>
      </c>
      <c r="C71" s="93"/>
      <c r="E71"/>
    </row>
    <row r="72" spans="1:5" x14ac:dyDescent="0.25">
      <c r="A72" s="89" t="s">
        <v>177</v>
      </c>
      <c r="B72" s="90"/>
      <c r="C72" s="33">
        <f>-B73</f>
        <v>-2000000000</v>
      </c>
      <c r="E72"/>
    </row>
    <row r="73" spans="1:5" x14ac:dyDescent="0.25">
      <c r="A73" t="s">
        <v>178</v>
      </c>
      <c r="B73" s="90">
        <v>2000000000</v>
      </c>
      <c r="E73"/>
    </row>
    <row r="74" spans="1:5" x14ac:dyDescent="0.25">
      <c r="A74" s="94" t="s">
        <v>179</v>
      </c>
      <c r="B74" s="31"/>
      <c r="C74" s="95">
        <f>+C66+C67+C72</f>
        <v>129457464864</v>
      </c>
      <c r="E74"/>
    </row>
    <row r="78" spans="1:5" x14ac:dyDescent="0.25">
      <c r="B78" s="96" t="s">
        <v>180</v>
      </c>
      <c r="C78" s="96">
        <v>126052345944</v>
      </c>
    </row>
    <row r="79" spans="1:5" x14ac:dyDescent="0.25">
      <c r="B79" s="96" t="s">
        <v>181</v>
      </c>
      <c r="C79" s="96">
        <v>34200958218</v>
      </c>
    </row>
    <row r="80" spans="1:5" x14ac:dyDescent="0.25">
      <c r="B80" s="96" t="s">
        <v>182</v>
      </c>
      <c r="C80" s="96">
        <v>91851387726</v>
      </c>
    </row>
    <row r="81" spans="2:3" x14ac:dyDescent="0.25">
      <c r="B81" s="96" t="s">
        <v>105</v>
      </c>
      <c r="C81" s="96">
        <v>11074423275</v>
      </c>
    </row>
    <row r="82" spans="2:3" x14ac:dyDescent="0.25">
      <c r="B82" s="96" t="s">
        <v>183</v>
      </c>
      <c r="C82" s="96">
        <v>16990196515</v>
      </c>
    </row>
    <row r="83" spans="2:3" x14ac:dyDescent="0.25">
      <c r="B83" s="96" t="s">
        <v>165</v>
      </c>
      <c r="C83" s="96">
        <f>+C81+C82</f>
        <v>28064619790</v>
      </c>
    </row>
    <row r="84" spans="2:3" x14ac:dyDescent="0.25">
      <c r="B84" s="96" t="s">
        <v>184</v>
      </c>
      <c r="C84" s="96">
        <f>+C79-C83</f>
        <v>6136338428</v>
      </c>
    </row>
    <row r="85" spans="2:3" x14ac:dyDescent="0.25">
      <c r="B85" s="96"/>
      <c r="C85" s="96">
        <f>+C78-C80</f>
        <v>34200958218</v>
      </c>
    </row>
    <row r="86" spans="2:3" x14ac:dyDescent="0.25">
      <c r="B86" s="96"/>
      <c r="C86" s="96">
        <f>+C85-C83</f>
        <v>6136338428</v>
      </c>
    </row>
  </sheetData>
  <mergeCells count="28">
    <mergeCell ref="F44:F46"/>
    <mergeCell ref="G44:G46"/>
    <mergeCell ref="A41:A43"/>
    <mergeCell ref="C41:C43"/>
    <mergeCell ref="E41:E43"/>
    <mergeCell ref="A44:A47"/>
    <mergeCell ref="C44:C47"/>
    <mergeCell ref="E44:E47"/>
    <mergeCell ref="F37:F38"/>
    <mergeCell ref="G37:G38"/>
    <mergeCell ref="A39:A40"/>
    <mergeCell ref="C39:C40"/>
    <mergeCell ref="E39:E40"/>
    <mergeCell ref="F39:F40"/>
    <mergeCell ref="G39:G40"/>
    <mergeCell ref="A33:A34"/>
    <mergeCell ref="C33:C34"/>
    <mergeCell ref="D33:D34"/>
    <mergeCell ref="E33:E34"/>
    <mergeCell ref="A37:A38"/>
    <mergeCell ref="C37:C38"/>
    <mergeCell ref="E37:E38"/>
    <mergeCell ref="G31:G32"/>
    <mergeCell ref="A29:F29"/>
    <mergeCell ref="A31:A32"/>
    <mergeCell ref="C31:C32"/>
    <mergeCell ref="E31:E32"/>
    <mergeCell ref="F31:F3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FDFF1A7BF33A048A96F17EE9DE5F8B4" ma:contentTypeVersion="1" ma:contentTypeDescription="Crear nuevo documento." ma:contentTypeScope="" ma:versionID="c31c5d5e3b9dc190cc56e3472a30ee06">
  <xsd:schema xmlns:xsd="http://www.w3.org/2001/XMLSchema" xmlns:xs="http://www.w3.org/2001/XMLSchema" xmlns:p="http://schemas.microsoft.com/office/2006/metadata/properties" xmlns:ns2="584f357b-a554-460e-9aa2-a1fbe49b17b8" targetNamespace="http://schemas.microsoft.com/office/2006/metadata/properties" ma:root="true" ma:fieldsID="0210bdf56cec92bc8868605d4287e24f" ns2:_="">
    <xsd:import namespace="584f357b-a554-460e-9aa2-a1fbe49b17b8"/>
    <xsd:element name="properties">
      <xsd:complexType>
        <xsd:sequence>
          <xsd:element name="documentManagement">
            <xsd:complexType>
              <xsd:all>
                <xsd:element ref="ns2: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4f357b-a554-460e-9aa2-a1fbe49b17b8" elementFormDefault="qualified">
    <xsd:import namespace="http://schemas.microsoft.com/office/2006/documentManagement/types"/>
    <xsd:import namespace="http://schemas.microsoft.com/office/infopath/2007/PartnerControls"/>
    <xsd:element name="Fecha" ma:index="8" nillable="true" ma:displayName="Fecha" ma:format="DateOnly" ma:internalName="Fecha">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echa xmlns="584f357b-a554-460e-9aa2-a1fbe49b17b8">2025-04-09T07:00:00+00:00</Fecha>
  </documentManagement>
</p:properties>
</file>

<file path=customXml/itemProps1.xml><?xml version="1.0" encoding="utf-8"?>
<ds:datastoreItem xmlns:ds="http://schemas.openxmlformats.org/officeDocument/2006/customXml" ds:itemID="{D77CB61B-03A8-4F03-B64D-3620D766199A}"/>
</file>

<file path=customXml/itemProps2.xml><?xml version="1.0" encoding="utf-8"?>
<ds:datastoreItem xmlns:ds="http://schemas.openxmlformats.org/officeDocument/2006/customXml" ds:itemID="{245F4016-BCAC-46D7-9A42-FF7D74EDEFB1}"/>
</file>

<file path=customXml/itemProps3.xml><?xml version="1.0" encoding="utf-8"?>
<ds:datastoreItem xmlns:ds="http://schemas.openxmlformats.org/officeDocument/2006/customXml" ds:itemID="{02FCF5F9-FCAB-4F65-808F-DCC364602F3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SGTO Plan Indicativo 2025</vt:lpstr>
      <vt:lpstr>Resumen</vt:lpstr>
      <vt:lpstr>'SGTO Plan Indicativo 2025'!Área_de_impresión</vt:lpstr>
      <vt:lpstr>'SGTO Plan Indicativo 2025'!Títulos_a_imprimir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Claudia Andrea Pineda Monsalve</cp:lastModifiedBy>
  <cp:revision/>
  <dcterms:created xsi:type="dcterms:W3CDTF">2016-12-14T23:54:39Z</dcterms:created>
  <dcterms:modified xsi:type="dcterms:W3CDTF">2025-04-07T20:14:25Z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0x0101001FDFF1A7BF33A048A96F17EE9DE5F8B4</vt:lpwstr>
  </property>
</Properties>
</file>