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defaultThemeVersion="124226"/>
  <mc:AlternateContent xmlns:mc="http://schemas.openxmlformats.org/markup-compatibility/2006">
    <mc:Choice Requires="x15">
      <x15ac:absPath xmlns:x15ac="http://schemas.microsoft.com/office/spreadsheetml/2010/11/ac" url="C:\Users\Claudia\Desktop\SUBSANAR PA - PI -2024 - 2025\DICIEMBRE 2024\"/>
    </mc:Choice>
  </mc:AlternateContent>
  <xr:revisionPtr revIDLastSave="0" documentId="13_ncr:1_{BD6820E8-D616-46C2-8927-97B19EAB9BED}" xr6:coauthVersionLast="47" xr6:coauthVersionMax="47" xr10:uidLastSave="{00000000-0000-0000-0000-000000000000}"/>
  <bookViews>
    <workbookView xWindow="-120" yWindow="-120" windowWidth="20730" windowHeight="11160" xr2:uid="{00000000-000D-0000-FFFF-FFFF00000000}"/>
  </bookViews>
  <sheets>
    <sheet name="SGTO Plan Indicativo 2024" sheetId="4" r:id="rId1"/>
    <sheet name="Resumen" sheetId="5" state="hidden" r:id="rId2"/>
  </sheets>
  <externalReferences>
    <externalReference r:id="rId3"/>
  </externalReferences>
  <definedNames>
    <definedName name="Años_préstamo">[1]amortization!$C$10</definedName>
    <definedName name="_xlnm.Print_Area" localSheetId="0">'SGTO Plan Indicativo 2024'!$A$10:$AI$17</definedName>
    <definedName name="bv" localSheetId="1">EOMONTH(Resumen!inicio_pago,0)=Resumen!inicio_pago</definedName>
    <definedName name="bv">EOMONTH(inicio_pago,0)=inicio_pago</definedName>
    <definedName name="CONCAGASTO">#REF!</definedName>
    <definedName name="CONCAINGRESO">#REF!</definedName>
    <definedName name="credit_int_dias" localSheetId="1">VLOOKUP(Núm_préstamo,r_condiciones,16,0)</definedName>
    <definedName name="credit_int_dias">VLOOKUP(Núm_préstamo,r_condiciones,16,0)</definedName>
    <definedName name="credit_simple" localSheetId="1">VLOOKUP(Núm_préstamo,r_condiciones,14,0)</definedName>
    <definedName name="credit_simple">VLOOKUP(Núm_préstamo,r_condiciones,14,0)</definedName>
    <definedName name="cuota_tipo" localSheetId="1">VLOOKUP(Núm_préstamo,r_condiciones,8,0)</definedName>
    <definedName name="cuota_tipo">VLOOKUP(Núm_préstamo,r_condiciones,8,0)</definedName>
    <definedName name="Importe_del_préstamo">[1]amortization!$C$7</definedName>
    <definedName name="index" localSheetId="1">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1">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1">EOMONTH(Resumen!inicio_pago,0)=Resumen!inicio_pago</definedName>
    <definedName name="inicio_pago_finmes">EOMONTH(inicio_pago,0)=inicio_pago</definedName>
    <definedName name="inicio_pago_int" localSheetId="1">VLOOKUP(Núm_préstamo,r_condiciones,13,0)</definedName>
    <definedName name="inicio_pago_int">VLOOKUP(Núm_préstamo,r_condiciones,13,0)</definedName>
    <definedName name="inicio_pago_int0" localSheetId="1">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1">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1">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1">VLOOKUP(Núm_préstamo,r_condiciones,2,0)</definedName>
    <definedName name="tasa_code">VLOOKUP(Núm_préstamo,r_condiciones,2,0)</definedName>
    <definedName name="tasa_column" localSheetId="1">VLOOKUP(Resumen!tasa_code,r_tasa,3,0)</definedName>
    <definedName name="tasa_column">VLOOKUP(tasa_code,r_tasa,3,0)</definedName>
    <definedName name="tasa_fija" localSheetId="1">IF(Resumen!tasa_code=0,VLOOKUP(Núm_préstamo,r_tasas_fijas,3,0),NA())</definedName>
    <definedName name="tasa_fija">IF(tasa_code=0,VLOOKUP(Núm_préstamo,r_tasas_fijas,3,0),NA())</definedName>
    <definedName name="tasa_tipo" localSheetId="1">VLOOKUP(Núm_préstamo,r_condiciones,4,0)</definedName>
    <definedName name="tasa_tipo">VLOOKUP(Núm_préstamo,r_condiciones,4,0)</definedName>
    <definedName name="_xlnm.Print_Titles" localSheetId="0">'SGTO Plan Indicativo 2024'!$10:$10</definedName>
    <definedName name="TT">#N/A</definedName>
    <definedName name="Valores_especificados" localSheetId="1">IF(Importe_del_préstamo*Años_préstamo*Inicio_prestamo*Resumen!tasa_column&gt;0,1,0)</definedName>
    <definedName name="Valores_especificados">IF(Importe_del_préstamo*Años_préstamo*Inicio_prestamo*tasa_column&gt;0,1,0)</definedName>
    <definedName name="VN">#N/A</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I19" i="4" l="1"/>
  <c r="AI11" i="4"/>
  <c r="AH11" i="4"/>
  <c r="I11" i="4"/>
  <c r="AF11" i="4"/>
  <c r="AI12" i="4" l="1"/>
  <c r="AI13" i="4"/>
  <c r="AI14" i="4"/>
  <c r="AI15" i="4"/>
  <c r="AI16" i="4"/>
  <c r="AI17" i="4"/>
  <c r="AI18" i="4"/>
  <c r="AH12" i="4"/>
  <c r="AH13" i="4"/>
  <c r="AH14" i="4"/>
  <c r="AH15" i="4"/>
  <c r="AH16" i="4"/>
  <c r="AH17" i="4"/>
  <c r="AH18" i="4"/>
  <c r="AH19" i="4"/>
  <c r="W14" i="4" l="1"/>
  <c r="AF19" i="4"/>
  <c r="AF18" i="4"/>
  <c r="AD18" i="4"/>
  <c r="I18" i="4" s="1"/>
  <c r="AD11" i="4"/>
  <c r="AD16" i="4"/>
  <c r="AD12" i="4"/>
  <c r="AE12" i="4" s="1"/>
  <c r="V11" i="4"/>
  <c r="W11" i="4" s="1"/>
  <c r="W12" i="4"/>
  <c r="AF12" i="4" l="1"/>
  <c r="AG12" i="4" s="1"/>
  <c r="V15" i="4"/>
  <c r="W15" i="4" s="1"/>
  <c r="AD15" i="4"/>
  <c r="AF15" i="4" l="1"/>
  <c r="AE15" i="4"/>
  <c r="AE18" i="4"/>
  <c r="AD19" i="4"/>
  <c r="AE19" i="4" s="1"/>
  <c r="V19" i="4"/>
  <c r="W19" i="4" s="1"/>
  <c r="V18" i="4"/>
  <c r="W18" i="4" s="1"/>
  <c r="AD17" i="4"/>
  <c r="V17" i="4"/>
  <c r="W17" i="4" s="1"/>
  <c r="AG15" i="4" l="1"/>
  <c r="AE17" i="4"/>
  <c r="AF17" i="4"/>
  <c r="V16" i="4"/>
  <c r="W16" i="4" s="1"/>
  <c r="AD14" i="4"/>
  <c r="AF14" i="4" s="1"/>
  <c r="V14" i="4"/>
  <c r="AG19" i="4" l="1"/>
  <c r="AF16" i="4"/>
  <c r="AE16" i="4"/>
  <c r="AE14" i="4"/>
  <c r="AG18" i="4"/>
  <c r="AG17" i="4"/>
  <c r="I19" i="4"/>
  <c r="I17" i="4"/>
  <c r="I15" i="4"/>
  <c r="V13" i="4"/>
  <c r="W13" i="4" s="1"/>
  <c r="AD13" i="4"/>
  <c r="AG16" i="4" l="1"/>
  <c r="AG14" i="4"/>
  <c r="I14" i="4"/>
  <c r="AE13" i="4"/>
  <c r="AF13" i="4"/>
  <c r="I16" i="4"/>
  <c r="AG13" i="4" l="1"/>
  <c r="I13" i="4"/>
  <c r="I12" i="4"/>
  <c r="C85" i="5" l="1"/>
  <c r="C83" i="5"/>
  <c r="C84" i="5" s="1"/>
  <c r="C72" i="5"/>
  <c r="C67" i="5"/>
  <c r="B58" i="5"/>
  <c r="C25" i="5"/>
  <c r="B25" i="5"/>
  <c r="D24" i="5"/>
  <c r="D23" i="5"/>
  <c r="D22" i="5"/>
  <c r="D21" i="5"/>
  <c r="D20" i="5"/>
  <c r="D19" i="5"/>
  <c r="D18" i="5"/>
  <c r="D17" i="5"/>
  <c r="D16" i="5"/>
  <c r="D15" i="5"/>
  <c r="D14" i="5"/>
  <c r="C44" i="5"/>
  <c r="D13" i="5"/>
  <c r="C41" i="5"/>
  <c r="D12" i="5"/>
  <c r="D11" i="5"/>
  <c r="C39" i="5" s="1"/>
  <c r="D10" i="5"/>
  <c r="D9" i="5"/>
  <c r="D8" i="5"/>
  <c r="D7" i="5"/>
  <c r="C36" i="5"/>
  <c r="D6" i="5"/>
  <c r="C35" i="5"/>
  <c r="D5" i="5"/>
  <c r="C33" i="5"/>
  <c r="D4" i="5"/>
  <c r="C31" i="5"/>
  <c r="C48" i="5" s="1"/>
  <c r="D3" i="5"/>
  <c r="D2" i="5"/>
  <c r="D25" i="5" s="1"/>
  <c r="C74" i="5"/>
  <c r="B52" i="5"/>
  <c r="C86" i="5" l="1"/>
  <c r="B59" i="5"/>
  <c r="B62" i="5" l="1"/>
  <c r="B60" i="5"/>
  <c r="B61" i="5"/>
</calcChain>
</file>

<file path=xl/sharedStrings.xml><?xml version="1.0" encoding="utf-8"?>
<sst xmlns="http://schemas.openxmlformats.org/spreadsheetml/2006/main" count="271" uniqueCount="224">
  <si>
    <r>
      <t xml:space="preserve">CÓDIGO: </t>
    </r>
    <r>
      <rPr>
        <sz val="12"/>
        <color theme="1"/>
        <rFont val="Calibri"/>
        <family val="2"/>
        <scheme val="minor"/>
      </rPr>
      <t>F-GE-18</t>
    </r>
  </si>
  <si>
    <r>
      <t>VERSIÓN:</t>
    </r>
    <r>
      <rPr>
        <sz val="12"/>
        <color theme="1"/>
        <rFont val="Calibri"/>
        <family val="2"/>
        <scheme val="minor"/>
      </rPr>
      <t xml:space="preserve"> 02</t>
    </r>
  </si>
  <si>
    <r>
      <t xml:space="preserve">FECHA: </t>
    </r>
    <r>
      <rPr>
        <sz val="12"/>
        <color theme="1"/>
        <rFont val="Calibri"/>
        <family val="2"/>
        <scheme val="minor"/>
      </rPr>
      <t>07/10/2019</t>
    </r>
  </si>
  <si>
    <r>
      <t xml:space="preserve">PÁGINA: </t>
    </r>
    <r>
      <rPr>
        <sz val="12"/>
        <color theme="1"/>
        <rFont val="Calibri"/>
        <family val="2"/>
        <scheme val="minor"/>
      </rPr>
      <t>1 de 1</t>
    </r>
  </si>
  <si>
    <t>Seguimiento Primer Semestre 2024</t>
  </si>
  <si>
    <t>Segundo Semestre 2024</t>
  </si>
  <si>
    <t>Consolidado Seguimiento Año</t>
  </si>
  <si>
    <t>Seguimiento Cuatrienio</t>
  </si>
  <si>
    <t>Observaciones</t>
  </si>
  <si>
    <t>Código Programa / Proyecto</t>
  </si>
  <si>
    <t>Nombre Programa / Proyecto PDM</t>
  </si>
  <si>
    <t>Código Indicador</t>
  </si>
  <si>
    <t>Nombre Indicador</t>
  </si>
  <si>
    <t>Unidad</t>
  </si>
  <si>
    <r>
      <t xml:space="preserve">Meta Plan </t>
    </r>
    <r>
      <rPr>
        <b/>
        <sz val="16"/>
        <color theme="0" tint="-0.249977111117893"/>
        <rFont val="Calibri"/>
        <family val="2"/>
        <scheme val="minor"/>
      </rPr>
      <t>(a)</t>
    </r>
  </si>
  <si>
    <t>Sentido</t>
  </si>
  <si>
    <t>Meta 2024</t>
  </si>
  <si>
    <r>
      <t xml:space="preserve">Avance 2024 </t>
    </r>
    <r>
      <rPr>
        <b/>
        <sz val="16"/>
        <color theme="0" tint="-0.249977111117893"/>
        <rFont val="Calibri"/>
        <family val="2"/>
        <scheme val="minor"/>
      </rPr>
      <t>(b)</t>
    </r>
  </si>
  <si>
    <t>Meta 2025</t>
  </si>
  <si>
    <r>
      <t xml:space="preserve">Avance 2025 </t>
    </r>
    <r>
      <rPr>
        <b/>
        <sz val="16"/>
        <color theme="0" tint="-0.249977111117893"/>
        <rFont val="Calibri"/>
        <family val="2"/>
        <scheme val="minor"/>
      </rPr>
      <t>(b)</t>
    </r>
  </si>
  <si>
    <t>Meta 2026</t>
  </si>
  <si>
    <r>
      <t xml:space="preserve">Avance 2026 </t>
    </r>
    <r>
      <rPr>
        <b/>
        <sz val="16"/>
        <color theme="0" tint="-0.249977111117893"/>
        <rFont val="Calibri"/>
        <family val="2"/>
        <scheme val="minor"/>
      </rPr>
      <t>(b)</t>
    </r>
  </si>
  <si>
    <t>Meta 2027</t>
  </si>
  <si>
    <r>
      <t xml:space="preserve">Avance 2027 </t>
    </r>
    <r>
      <rPr>
        <b/>
        <sz val="16"/>
        <color theme="0" tint="-0.249977111117893"/>
        <rFont val="Calibri"/>
        <family val="2"/>
        <scheme val="minor"/>
      </rPr>
      <t>(b)</t>
    </r>
  </si>
  <si>
    <t>Enero</t>
  </si>
  <si>
    <t>Febrero</t>
  </si>
  <si>
    <t>Marzo</t>
  </si>
  <si>
    <t>Abril</t>
  </si>
  <si>
    <t>Mayo</t>
  </si>
  <si>
    <t>Junio</t>
  </si>
  <si>
    <r>
      <t xml:space="preserve">Avance Acumulado Primer semestre  </t>
    </r>
    <r>
      <rPr>
        <b/>
        <sz val="9"/>
        <color theme="0" tint="-0.249977111117893"/>
        <rFont val="Calibri"/>
        <family val="2"/>
        <scheme val="minor"/>
      </rPr>
      <t xml:space="preserve">(d) </t>
    </r>
  </si>
  <si>
    <r>
      <t xml:space="preserve">% de Avance Acumulado sobre Meta del Año Primer Semestre </t>
    </r>
    <r>
      <rPr>
        <b/>
        <sz val="9"/>
        <color theme="0" tint="-0.14999847407452621"/>
        <rFont val="Calibri"/>
        <family val="2"/>
        <scheme val="minor"/>
      </rPr>
      <t>(d/c)</t>
    </r>
  </si>
  <si>
    <t>Julio</t>
  </si>
  <si>
    <t>Agosto</t>
  </si>
  <si>
    <t>Septiembre</t>
  </si>
  <si>
    <t>Octubre</t>
  </si>
  <si>
    <t>Noviembre</t>
  </si>
  <si>
    <t>Diciembre</t>
  </si>
  <si>
    <r>
      <t xml:space="preserve">Avance Acumulado Segundo Semestre  </t>
    </r>
    <r>
      <rPr>
        <b/>
        <sz val="9"/>
        <color theme="0" tint="-0.249977111117893"/>
        <rFont val="Calibri"/>
        <family val="2"/>
        <scheme val="minor"/>
      </rPr>
      <t xml:space="preserve">(e) </t>
    </r>
  </si>
  <si>
    <r>
      <t xml:space="preserve">% de Avance Acumulado sobre  Meta del Año Segundo Semestre </t>
    </r>
    <r>
      <rPr>
        <b/>
        <sz val="9"/>
        <color theme="0" tint="-0.14999847407452621"/>
        <rFont val="Calibri"/>
        <family val="2"/>
        <scheme val="minor"/>
      </rPr>
      <t>(e/c)</t>
    </r>
  </si>
  <si>
    <r>
      <t xml:space="preserve">% de Avance Acumulado Total sobre  Meta del Año </t>
    </r>
    <r>
      <rPr>
        <b/>
        <sz val="9"/>
        <color theme="0" tint="-0.14999847407452621"/>
        <rFont val="Calibri"/>
        <family val="2"/>
        <scheme val="minor"/>
      </rPr>
      <t>(f/c)</t>
    </r>
  </si>
  <si>
    <r>
      <t xml:space="preserve">Avance Acumulado sobre Meta Plan </t>
    </r>
    <r>
      <rPr>
        <b/>
        <sz val="9"/>
        <color theme="0" tint="-0.14999847407452621"/>
        <rFont val="Calibri"/>
        <family val="2"/>
        <scheme val="minor"/>
      </rPr>
      <t xml:space="preserve">(b+f) </t>
    </r>
  </si>
  <si>
    <r>
      <t xml:space="preserve">% de Avance Acumulado sobre Meta Plan </t>
    </r>
    <r>
      <rPr>
        <b/>
        <sz val="9"/>
        <color theme="0" tint="-0.249977111117893"/>
        <rFont val="Calibri"/>
        <family val="2"/>
        <scheme val="minor"/>
      </rPr>
      <t>((b+f)/a)</t>
    </r>
  </si>
  <si>
    <t>Subdirección Responsable</t>
  </si>
  <si>
    <t>Observaciones a la meta 2024</t>
  </si>
  <si>
    <t>Observaciones al Seguimiento</t>
  </si>
  <si>
    <t>4.2.3.1</t>
  </si>
  <si>
    <t>Sesiones del Consejo Consultivo Distrital de Política Habitacional realizadas</t>
  </si>
  <si>
    <t xml:space="preserve">Número </t>
  </si>
  <si>
    <t>Creciente</t>
  </si>
  <si>
    <t>4.2.1.1</t>
  </si>
  <si>
    <t>Asistencia técnicas de acompañamiento  social realizadas</t>
  </si>
  <si>
    <t>Subdirección Poblacional - Claudia Rodriguez</t>
  </si>
  <si>
    <t>4.2.4.1</t>
  </si>
  <si>
    <t xml:space="preserve">Inquilinatos acompañados socialmente </t>
  </si>
  <si>
    <t>4.2.1.2</t>
  </si>
  <si>
    <t>Hogares beneficiados con subsidio distrital para la adquisición de vivienda</t>
  </si>
  <si>
    <t>4.2.2.2</t>
  </si>
  <si>
    <t>Hogares beneficiados con subsidio distrital para mejoramiento de vivienda</t>
  </si>
  <si>
    <t>Subdirección Dotación
Mauricio Zapata Alvarez</t>
  </si>
  <si>
    <t>4.2.2.3</t>
  </si>
  <si>
    <t>Hogares beneficiados mediante resoluciones de reconocimiento de edificaciones</t>
  </si>
  <si>
    <t>Subdirección Dotación.       Ludwing Alvarez Zapata</t>
  </si>
  <si>
    <t>4.2.2.1</t>
  </si>
  <si>
    <t xml:space="preserve">Bienes fiscales saneados   y titulados  </t>
  </si>
  <si>
    <t>Subdirección Jurídica.             Sandra Escudero</t>
  </si>
  <si>
    <t xml:space="preserve">INDICADORES DE RESULTADO </t>
  </si>
  <si>
    <t>4.2.1</t>
  </si>
  <si>
    <t>Nuevos hogares que superan el déficit cuantitativo de vivienda</t>
  </si>
  <si>
    <t>4.2.2</t>
  </si>
  <si>
    <t>Nuevos hogares que superan el déficit cualitativo de vivienda</t>
  </si>
  <si>
    <t>Observación General</t>
  </si>
  <si>
    <t>Convenciones:</t>
  </si>
  <si>
    <r>
      <t xml:space="preserve">Avance mayor al </t>
    </r>
    <r>
      <rPr>
        <sz val="12"/>
        <color theme="1" tint="0.499984740745262"/>
        <rFont val="Calibri"/>
        <family val="2"/>
        <scheme val="minor"/>
      </rPr>
      <t>(número del mes de seguimiento/12)</t>
    </r>
  </si>
  <si>
    <r>
      <t xml:space="preserve">Avance ente el </t>
    </r>
    <r>
      <rPr>
        <sz val="12"/>
        <color theme="1" tint="0.499984740745262"/>
        <rFont val="Calibri"/>
        <family val="2"/>
        <scheme val="minor"/>
      </rPr>
      <t>((número del mes de seguimiento/12)/2)</t>
    </r>
    <r>
      <rPr>
        <sz val="12"/>
        <color theme="1"/>
        <rFont val="Calibri"/>
        <family val="2"/>
        <scheme val="minor"/>
      </rPr>
      <t xml:space="preserve"> y el</t>
    </r>
    <r>
      <rPr>
        <sz val="12"/>
        <color theme="1" tint="0.499984740745262"/>
        <rFont val="Calibri"/>
        <family val="2"/>
        <scheme val="minor"/>
      </rPr>
      <t xml:space="preserve"> resultado anterior)</t>
    </r>
  </si>
  <si>
    <r>
      <t xml:space="preserve">Avance inferior al </t>
    </r>
    <r>
      <rPr>
        <sz val="12"/>
        <color theme="1" tint="0.499984740745262"/>
        <rFont val="Calibri"/>
        <family val="2"/>
        <scheme val="minor"/>
      </rPr>
      <t>(resultado anterior)</t>
    </r>
  </si>
  <si>
    <t>Indicadores sin programación para la vigencia</t>
  </si>
  <si>
    <t xml:space="preserve">Indicadores de resultado </t>
  </si>
  <si>
    <t>Elaboró</t>
  </si>
  <si>
    <t>Revisó</t>
  </si>
  <si>
    <t>Aprobó</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</si>
  <si>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</si>
  <si>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</si>
  <si>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</si>
  <si>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</si>
  <si>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</si>
  <si>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</si>
  <si>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</si>
  <si>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</si>
  <si>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</si>
  <si>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</si>
  <si>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</si>
  <si>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</si>
  <si>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</si>
  <si>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</si>
  <si>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</si>
  <si>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</si>
  <si>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</si>
  <si>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</si>
  <si>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</si>
  <si>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</si>
  <si>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</si>
  <si>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</si>
  <si>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</si>
  <si>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</si>
  <si>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</si>
  <si>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</si>
  <si>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</si>
  <si>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</si>
  <si>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</si>
  <si>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</si>
  <si>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</si>
  <si>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</si>
  <si>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</si>
  <si>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</si>
  <si>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</si>
  <si>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</si>
  <si>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</si>
  <si>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</si>
  <si>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</si>
  <si>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Responsable</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</si>
  <si>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</si>
  <si>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</si>
  <si>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</si>
  <si>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</si>
  <si>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</si>
  <si>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</si>
  <si>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</si>
  <si>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</si>
  <si>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</si>
  <si>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</si>
  <si>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</si>
  <si>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</si>
  <si>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</si>
  <si>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</si>
  <si>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</si>
  <si>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</si>
  <si>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</si>
  <si>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</si>
  <si>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</si>
  <si>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</si>
  <si>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</si>
  <si>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</si>
  <si>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</si>
  <si>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</si>
  <si>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</si>
  <si>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</si>
  <si>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</si>
  <si>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</si>
  <si>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</si>
  <si>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</si>
  <si>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</si>
  <si>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</si>
  <si>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</si>
  <si>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</si>
  <si>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</si>
  <si>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</si>
  <si>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</si>
  <si>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</si>
  <si>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</si>
  <si>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</si>
  <si>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</si>
  <si>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</si>
  <si>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</si>
  <si>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</si>
  <si>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</si>
  <si>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</si>
  <si>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</si>
  <si>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</si>
  <si>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</si>
  <si>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</si>
  <si>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</si>
  <si>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</si>
  <si>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</si>
  <si>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</si>
  <si>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</si>
  <si>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</si>
  <si>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</si>
  <si>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</si>
  <si>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</si>
  <si>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</si>
  <si>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</si>
  <si>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</si>
  <si>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</si>
  <si>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</si>
  <si>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</si>
  <si>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</si>
  <si>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</si>
  <si>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</si>
  <si>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</si>
  <si>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</si>
  <si>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</si>
  <si>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</si>
  <si>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</si>
  <si>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</si>
  <si>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</si>
  <si>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</si>
  <si>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</si>
  <si>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</si>
  <si>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Fortalecimiento del Sistema Distrital Habitacional con visión urbano-regional</t>
  </si>
  <si>
    <t>Desarrollo de estrategias para la adquisición de Vivienda en condiciones dignas en Medellin</t>
  </si>
  <si>
    <t>Asistencia social e integral a los inquilinatos en Medellín</t>
  </si>
  <si>
    <t>Mejoramiento de las condiciones habitacionales de las familias en Medellín</t>
  </si>
  <si>
    <t xml:space="preserve">Claudia Pineda Monsalve </t>
  </si>
  <si>
    <t xml:space="preserve">Profesional Contratista - Subdirección Planeación </t>
  </si>
  <si>
    <t>Subdirección Jurídica. 
David Gómez</t>
  </si>
  <si>
    <t>Johana María Toro Torres</t>
  </si>
  <si>
    <t>Subdirección Planeación            Andrés Ospina Diosa</t>
  </si>
  <si>
    <t>Subdirección Planeación            Estefania Arredondo Álvarez</t>
  </si>
  <si>
    <t>Planeación - Johana María Toro Torres</t>
  </si>
  <si>
    <t>Maria Carolina Rendón Arenas</t>
  </si>
  <si>
    <t>Subdirectora de Planeación ( E )</t>
  </si>
  <si>
    <t>-</t>
  </si>
  <si>
    <r>
      <t>ENERO:</t>
    </r>
    <r>
      <rPr>
        <sz val="9"/>
        <rFont val="Arial"/>
        <family val="2"/>
      </rPr>
      <t xml:space="preserve">PARA EL MES DE ENERO SE REALIZAN GESTIONES PARA DEFINIR LOS PLANES DE TRABAJO DEL AÑO 2024 CON RESPECTO AL CDPH Y SUS DIFERENTES INSTANCIAS. SE RESTABLECE VIA WHATPSAAP EL CONTACTO CON LAS MESAS COMUNIALES Y CORREGIMNETALES DE VIVIENDA Y HABITAT, Y SE CONOVOCA A LA MESA DISTRITAL DE VIVIENA Y HABITATA A LA PRIMERA REUNION. </t>
    </r>
    <r>
      <rPr>
        <b/>
        <sz val="9"/>
        <rFont val="Arial"/>
        <family val="2"/>
      </rPr>
      <t>FEBRERO</t>
    </r>
    <r>
      <rPr>
        <sz val="9"/>
        <rFont val="Arial"/>
        <family val="2"/>
      </rPr>
      <t xml:space="preserve"> NO SE  ADELANTO NINGUNA ACTIVIDAD PARA ESTE MES. </t>
    </r>
    <r>
      <rPr>
        <b/>
        <sz val="9"/>
        <rFont val="Arial"/>
        <family val="2"/>
      </rPr>
      <t>MARZO</t>
    </r>
    <r>
      <rPr>
        <sz val="9"/>
        <rFont val="Arial"/>
        <family val="2"/>
      </rPr>
      <t xml:space="preserve"> EN EL MARCO DEL ANALISIS DEL ANTEPROYECTOD E PDD 2024-2027 EN EL PROGRAMA DE FORTALECIMIENTO INSTITUCIONAL DEL SISTEMA DISTRITAL HABITACIONAL SE OFRECEN LOS ARGUMENTOS PARA QUE EL INDICADOR SE AMPLIE A LAS INSTANCIAS DEL CCDPH. SE AQCOMPAÑA A LA MESA COMUNAL DE VIVIENDA Y HABITAT DE LA 6.</t>
    </r>
    <r>
      <rPr>
        <b/>
        <sz val="9"/>
        <rFont val="Arial"/>
        <family val="2"/>
      </rPr>
      <t xml:space="preserve"> ABRIL . </t>
    </r>
    <r>
      <rPr>
        <sz val="9"/>
        <rFont val="Arial"/>
        <family val="2"/>
      </rPr>
      <t xml:space="preserve">SE ESTÁ CON EL PROCESO DEL ANTEPROYECTO DE PDD 2024-2027 EN EL PROGRAMA DE FORTALECIMIENTO INSTITUCIONAL DEL SISTEMA DISTRITAL HABITACIONAL, A LA ESPERA DE APROBACIÓN DEL MISMO. SE PARTICIPA EN LA AUDIENCIA PÚBLICA DE LA COMUNA 8, CITADA POR LA MESA COMUNAL DE VIVIENDA Y HÁBITAT DE LA COMUNA 8 VILLA HERMOSA. </t>
    </r>
    <r>
      <rPr>
        <b/>
        <sz val="9"/>
        <rFont val="Arial"/>
        <family val="2"/>
      </rPr>
      <t xml:space="preserve">MAYO </t>
    </r>
    <r>
      <rPr>
        <sz val="9"/>
        <rFont val="Arial"/>
        <family val="2"/>
      </rPr>
      <t>SE PARTICIPA EN LA MESA COMUNAL DE VIVIENDA Y HÁBITAT DE LA COMUNA 11 Y COMUNA 6.</t>
    </r>
    <r>
      <rPr>
        <b/>
        <sz val="9"/>
        <rFont val="Arial"/>
        <family val="2"/>
      </rPr>
      <t xml:space="preserve"> JUNIO</t>
    </r>
    <r>
      <rPr>
        <sz val="9"/>
        <rFont val="Arial"/>
        <family val="2"/>
      </rPr>
      <t xml:space="preserve">: 	PARA EL MES NO SE DINAMIZARON LAS INSTANCIAS DEL CONSEJO CONSULTIVO DISTRITAL DE LA POLÍTICA HABITACIONAL, SE APRUEBA EL PLAN DE DESARROLLO DISTRITAL “MEDELLÍN TE QUIERE”, DONDE SE DEFINIO EL INDICADOR: SESIONES DEL CONSEJO CONSULTIVO DISTRITAL DE LA POLÍTICA HABITACIONAL -CCDPH REALIZADAS. LO ANTERIOR IMPLICA LA REACTIVACION DEL FUNCIONAMIENTO DE LAS DIFERENTES INSTANCIAS DEL CCDPH, EN CABEZA DE LA SECRETARIA TECNICA DONDE SE DARAN LAS DIRECTRICES DE REACTIVACIÓN Y ACOMPAÑAMIENTO A LAS DIFERENTES INSTANCIAS. </t>
    </r>
    <r>
      <rPr>
        <b/>
        <sz val="9"/>
        <rFont val="Arial"/>
        <family val="2"/>
      </rPr>
      <t xml:space="preserve">JULIO </t>
    </r>
    <r>
      <rPr>
        <sz val="9"/>
        <rFont val="Arial"/>
        <family val="2"/>
      </rPr>
      <t xml:space="preserve">	EN EL MARCO DEL NUEVO INDICADOR DE PLAN DE DESARROLLO SE REALIZA UNA REUNIÓN DE LA SECRETARÍA TÉCNICA DEL CONSEJO CONSULTIVO DISTRITAL DE LA POLITICA HABITACIONAL, DONDE SE MIRA EL ESTADO ACTUAL DE LAS DIFERENTES INSTANCIAS DE DICHO CONSEJO E INICIAR RUTAS PARA CONTINUAR CON EL ACOMPAÑAMIENTO A LAS MESAS COMUNALES Y CORREGIMENTALES DE VIVIENDA E INICIAR CON LAS SESIONES DE LA MESA DISTRITAL DE VIVIENDA Y HÁBITAT. TAMBIEN SE HACE UNA REUNION CON LA MCVH90 SANTA ELENA DONDE SE CONVERSA EN TORNO A VARIAS DE LAS INQUIETUDES PLANTEADAS POR DICHA MESA, DE MANERA ESPECIAL LO RELACIONADO CON EL MEJORAMIENTO DE VIVIENDA RURAL, CONVENIO QUE SE TIENE CON EL MINISTERIO DE VIVIENDA.</t>
    </r>
    <r>
      <rPr>
        <b/>
        <sz val="9"/>
        <rFont val="Arial"/>
        <family val="2"/>
      </rPr>
      <t xml:space="preserve">AGOSTO </t>
    </r>
    <r>
      <rPr>
        <sz val="9"/>
        <rFont val="Arial"/>
        <family val="2"/>
      </rPr>
      <t>SE INICIA CON EL REGISTRO DEL NUEVO INDICADOR DE PLAN DE DESARROLLO MEDELLÍN TE QUIERE: -SESIONES DEL CONSEJO CONSULTIVO DISTRITAL DE POLÍTICA HABITACIONAL REALIZADAS-, QUE PARA ESTE AÑO 2024 NO TIENE META, Y CAMBIA LA MEDICIÓN SEMESTRALMENTE.</t>
    </r>
    <r>
      <rPr>
        <b/>
        <sz val="9"/>
        <rFont val="Arial"/>
        <family val="2"/>
      </rPr>
      <t xml:space="preserve"> SEPTIEMBRE </t>
    </r>
    <r>
      <rPr>
        <sz val="9"/>
        <rFont val="Arial"/>
        <family val="2"/>
      </rPr>
      <t xml:space="preserve">SE INICIA CON EL REGISTRO DEL NUEVO INDICADOR DE PLAN DE DESARROLLO MEDELLÍN TE QUIERE: -SESIONES DEL CONSEJO CONSULTIVO DISTRITAL DE POLÍTICA HABITACIONAL REALIZADAS-, QUE PARA ESTE AÑO 2024 NO TIENE META, Y CAMBIA LA MEDICIÓN SEMESTRALMENTE. </t>
    </r>
    <r>
      <rPr>
        <b/>
        <sz val="9"/>
        <rFont val="Arial"/>
        <family val="2"/>
      </rPr>
      <t xml:space="preserve">OCTUBRE: </t>
    </r>
    <r>
      <rPr>
        <sz val="9"/>
        <rFont val="Arial"/>
        <family val="2"/>
      </rPr>
      <t>SE INICIA CON EL REGISTRO DEL NUEVO INDICADOR DE PLAN DE DESARROLLO MEDELLÍN TE QUIERE: -SESIONES DEL CONSEJO CONSULTIVO DISTRITAL DE POLÍTICA HABITACIONAL REALIZADAS-, QUE PARA ESTE AÑO 2024 NO TIENE META, Y CAMBIA LA MEDICIÓN SEMESTRALMENTE.</t>
    </r>
    <r>
      <rPr>
        <b/>
        <sz val="9"/>
        <rFont val="Arial"/>
        <family val="2"/>
      </rPr>
      <t xml:space="preserve"> NOVIEMBRE: </t>
    </r>
    <r>
      <rPr>
        <sz val="9"/>
        <rFont val="Arial"/>
        <family val="2"/>
      </rPr>
      <t>SE INICIA CON EL REGISTRO DEL NUEVO INDICADOR DE PLAN DE DESARROLLO MEDELLÍN TE QUIERE: -SESIONES DEL CONSEJO CONSULTIVO DISTRITAL DE POLÍTICA HABITACIONAL REALIZADAS-, QUE PARA ESTE AÑO 2024 NO TIENE META, Y CAMBIA LA MEDICIÓN SEMESTRALMENTE.</t>
    </r>
    <r>
      <rPr>
        <b/>
        <sz val="9"/>
        <rFont val="Arial"/>
        <family val="2"/>
      </rPr>
      <t xml:space="preserve">  DICIEMBRE 	</t>
    </r>
    <r>
      <rPr>
        <sz val="9"/>
        <rFont val="Arial"/>
        <family val="2"/>
      </rPr>
      <t>SE REALIZA LA PRIMERA SESIÓN DEL CONSEJO CONSULTIVO DE LA ADMINISTRACIÓN DISTRITAL 2024-2027 CON LA PARTICIPACIÓN DE DIFERENTES ACTORES DEL SECTOR PÚBLICO Y PRIVADO DE ACUERDO A LO ESTABLECIDO EN EL DECRETO 0303 DE 2019. ESTA SE HIZO CON EL OBJETIVO DE DAR A CONOCER LA ESTRATEGIA DE VIVIENDA QUE ESTÁ LLEVANDO A CABO EL ISVIMED DESDE LOS PROGRAMAS Y PROYECTOS.</t>
    </r>
  </si>
  <si>
    <t>No tiene meta para la vigencia 2024, pero sin embargo se adelanto un consejo consultivo en el 2024.</t>
  </si>
  <si>
    <r>
      <rPr>
        <b/>
        <sz val="9"/>
        <rFont val="Arial"/>
        <family val="2"/>
      </rPr>
      <t xml:space="preserve">ENERO </t>
    </r>
    <r>
      <rPr>
        <sz val="9"/>
        <rFont val="Arial"/>
        <family val="2"/>
      </rPr>
      <t>PARA EL MES DE ENERO SE REALIZAN GESTIONES PARA DEFINIR LOS PLANES DE TRABAJO DEL AÑO 2024 CON RESPECTO A LA POLITICA PUBLICA PARA LOS INQUILINATOS DE LA CDIUDAD DE MEDELLIN. SE REALIZA UNA PRIMERA REUNION CON SISFSDH Y 3 INSOLUTION.</t>
    </r>
    <r>
      <rPr>
        <b/>
        <sz val="9"/>
        <rFont val="Arial"/>
        <family val="2"/>
      </rPr>
      <t xml:space="preserve"> FEBRERO</t>
    </r>
    <r>
      <rPr>
        <sz val="9"/>
        <rFont val="Arial"/>
        <family val="2"/>
      </rPr>
      <t xml:space="preserve">  CON RESPECTO A LA POLITICA PUBLICA PARA LOS INQUILINATOS DE LA CIUDAD DE MEDELLIN, EN ESTE SENTIDO SE PARTICIPO EN UNA REUNION INTERNA DE SOCIALIZACION DE AVANCES DEL PLAN DISTRITAL DE DESARROLLO 2024-2027, LOS PROGRAMAS, PROYECTOS E INDICADORES QUE SERIAN RESPONSABILIDAD DE ISVIMED, EN ESTOS HAY UN INDICADOR DE ACOMPAÑAMIENTO A INQUILIANTOS. SE HA ORGANIZADO INFORMACION PARA LIQUIDACION DE CONTRATOS Y PARA ORGANIZAR INSUMOS QUE APORTEN A LAS ENTIDADES EN LA CONSTRUCCIÓN DE SUS INDICADORES DE PLAN DE DESARROLLO DISTRITAL. </t>
    </r>
    <r>
      <rPr>
        <b/>
        <sz val="9"/>
        <rFont val="Arial"/>
        <family val="2"/>
      </rPr>
      <t xml:space="preserve">MARZO  </t>
    </r>
    <r>
      <rPr>
        <sz val="9"/>
        <rFont val="Arial"/>
        <family val="2"/>
      </rPr>
      <t xml:space="preserve">SE PARTICIPA EN 4 REUNIONES, EN EL MARCO DE LA REVISION DEL ANTEPROYECTO DE PDD 2024-2027 EN EL PROGRAMA ASISTENCIA INTEGRAL, REGULACIÓN Y CONTROL AL INQUILINATO CON EL INDICADOR DE ACOMPAÑAMIENTO A INQUILINATOS, SE REALIZAN LAS GESTIONES PARA QUE LA SISFDH QUEDE COMO CORRESPONSABLE EN DICHA POLITICA. SE REALIZA LA CONVOCATORIA PARA LA PRIMERA MESA DE TRABAJO PARA LOS INQUILINATOS DE LA CIUDAD DE MEDELLIN DE MANERA VIRTUAL.  </t>
    </r>
    <r>
      <rPr>
        <b/>
        <sz val="9"/>
        <rFont val="Arial"/>
        <family val="2"/>
      </rPr>
      <t xml:space="preserve">ABRIL </t>
    </r>
    <r>
      <rPr>
        <sz val="9"/>
        <rFont val="Arial"/>
        <family val="2"/>
      </rPr>
      <t xml:space="preserve">LAS ACTIVIDADES PROGRAMADAS Y REALIZADAS EN ESTE PERIODO FUERON LAS SIGUIENTES: SE PARTICIPA EN 3 REUNIONES: UNA DE LA MESA DE TRABAJO PARA LOS INQUILINATOS DE LA CIUDAD DE MEDELLÍN, UNA PARA TRATAR LAS RESPONSABILIDADES DEL INDER EN EL PLAN DE INQUILINATOS, Y LA OTRA DEL EQUIPO DE PLANEACIÓN SOCIAL PARA TRATAR LA POLÍTICA PARA LOS INQUILINATOS. </t>
    </r>
    <r>
      <rPr>
        <b/>
        <sz val="9"/>
        <rFont val="Arial"/>
        <family val="2"/>
      </rPr>
      <t>MAYO</t>
    </r>
    <r>
      <rPr>
        <sz val="9"/>
        <rFont val="Arial"/>
        <family val="2"/>
      </rPr>
      <t xml:space="preserve"> LAS ACTIVIDADES PROGRAMADAS Y REALIZADAS EN ESTE PERIODO FUERON 12 REUNIONES CONFORMADAS ASÍ: 1 DE LA COMISION DE GARANTIA DE DERECHOS DE LA MESA DE TRABAJO PARA LOS INQUILINATOS DE LA CIUDAD DE MEDELLIN, 1 DE PARTICIPACION EN EVENTO DE LANZAMIENTO DE LIBRO DE HISTORIAS DE NIÑAS EN INQUILIANTOS, 18 REUNIONES PROGRAMADAS LAS CUALES SE EJECUTARON 10 REUNIONES CON ENTIDADES INTEGRANTES DE LA MESA PARA REALIZAR EL PLAN DE TRABAJO E INCORPORACION DE LA POLITICA EN PLAN DE DESAROLLO. </t>
    </r>
    <r>
      <rPr>
        <b/>
        <sz val="9"/>
        <rFont val="Arial"/>
        <family val="2"/>
      </rPr>
      <t>JUNIO:</t>
    </r>
    <r>
      <rPr>
        <sz val="9"/>
        <rFont val="Arial"/>
        <family val="2"/>
      </rPr>
      <t xml:space="preserve">  LAS ACTIVIDADES PROGRAMADAS, SE REALIZARON FUERON 7 REUNIONES: MESA DE TRABAJO PARA LOS INQUILINATOS TRABAJANDO EL PLAN DE TRABAJO. COMISIÓN DE GARANTÍA DE DERECHOS DONDE SE DEFINE LA PERIODICIDAD DE LOS RECORRIDOS A EJECUTAR A PARTIR DEL MES DE JULIO. COMISIÓN DE CONTROL Y SEGUIMIENTO A INQUILINATOS DONDE SE FOCALIZARÁN EN PRADO CENTRO LOS ANÁLISIS CON LOS INSUMOS QUE NOS OFREZCA LA APP. CON LA SECRETARIA DE CULTURA PARA TRABAJAR SUS OBLIGACIONES CON LA POLÍTICA DE INQUILINATOS. CON ICBF DONDE SE TRABAJO EL TEMA DE POBLACIÓN INDÍGENA EN INQUILINATOS. CON EL EQUIPO DE LA UNIDAD DE NIÑEZ DONDE SE SOCIALIZO LA POLÍTICA PUBLICA DE INQUILINATOS. CON CONTROL INTERNO PARA LA SOCIALIZACION DEL INFORME DE AUDITORIA INTERNA. ADEMAS: SE CONSTRUYE EL CRONOGRAMA DE RECORRIDOS. SE REALIZA EL PLAN DE MEJORAMIENTO DE LAS OBSERVACIONES DE LA AUDITORIA. SE REALIZAN TODAS LAS GESTIONES PARA LA REALIZACION DE LAS ACTIVIDADES DESDE CONVOCATORIAS Y GESTION DE INFORMACIÓN. SE ADJUNTAN ALGUNAS EVIDENCIAS. LA RUTA DE ACCESO A LA INFORMACIÓN ES:  HTTPS://ISVIMEDGOVCO.SHAREPOINT.COM/:F:/S/7PLANEACION/EJ9HF_VN0ZHDIPC-_QBEKDCBM5VCMF49067BD0SVUQ4VCG?E=E3EFW3.</t>
    </r>
    <r>
      <rPr>
        <b/>
        <sz val="9"/>
        <rFont val="Arial"/>
        <family val="2"/>
      </rPr>
      <t xml:space="preserve"> JULIO </t>
    </r>
    <r>
      <rPr>
        <sz val="9"/>
        <rFont val="Arial"/>
        <family val="2"/>
      </rPr>
      <t xml:space="preserve">SE INICIA CON EL REGISTRO DEL NUEVO INDICADOR PARA LA POLÍTICA PÚBLICA PARA LOS INQUILINATOS. PARA EL 23 DE JULIO SE REALIZA DESDE LA COMISIÓN DE GARANTÍA DE DERECHOS DE LA MESA DE TRABAJO PARA LOS INQULINATOS, EL ACOMPAÑAMIENTO SOCIAL A 5 INQUILINATOS DONDE SE ACERCA LA OFERTA INSTITUTIONAL A APROXIMADAMENTE 30 PERSONAS, DE LAS CUALES FIRMAN ASISTENCIA 11, Y SE RELIZAN ACTIVIDADES PEDAGÓGICAS CON APROXIMADAMENTE 30 NNA. 4 INQUILINATOS DEL BARRIO PRADO CENTRO, Y UNO EN EL BARRIO VILLANUEVA. PARTICIPARON LA UNIDAD DE NIÑEZ, EL ICBF CON EL PROYECTO ERAM, AMAUTA, GERENCIA ÉTNICA, GERENCIA DE DIVERSIDADES E IDENTIDAD DE GÉNERO E ISVIMED, Y LA ONG CORPORACIÓN EDUCATIVA COMBOS. SE ADJUNTA EL ACTA DE LA COMISIÓN DE GARANTÍA DE DERECHOS DONDE SE DEFINEN LOS RECORRIDOS A INQUILINATOS. </t>
    </r>
    <r>
      <rPr>
        <b/>
        <sz val="9"/>
        <rFont val="Arial"/>
        <family val="2"/>
      </rPr>
      <t>AGOSTO</t>
    </r>
    <r>
      <rPr>
        <sz val="9"/>
        <rFont val="Arial"/>
        <family val="2"/>
      </rPr>
      <t xml:space="preserve"> SE REALIZA ACOMPAÑAMIENTO SOCIAL EN 19 INQUILINATOS, LLEGANDO A 119 PERSONAS APROXIMADAMENTE. DESDE LA COMISIÓN DE GARANTÍA DE DERECHOS DE LA METIM SE REALIZO UN RECORRIDO DE ACERCAMIENTO DE LA OFERTA INSTITUCIONAL A POBLACIÓN GENERAL, APROXIMADAMENTE 30 PERSONAS, DONDE 7 DEPENDENCIAS PARTICIPARON (BUEN COMIENZO, GERENCIA ÉTNICA, UNIDAD FAMILIA, UNIDAD DE NIÑEZ, INTÉGRATE, METROSALUD E ISVIMED). Y DESDE LA UNIDAD DE NIÑEZ REALIZAN 21 MICROTALLERES CON DIFERENTES TEMAS CON 11 ADMINISTRADORAS/ES Y 78 INTEGRANTES DE FAMILIAS HABITANTES DE INQUILINATOS. SE REPORTAN EN EL INDICADOR 18 PORQUE UN INQUILINATO FUE REPORTADO EL MES PASADO. </t>
    </r>
    <r>
      <rPr>
        <b/>
        <sz val="9"/>
        <rFont val="Arial"/>
        <family val="2"/>
      </rPr>
      <t xml:space="preserve">SEPTIEMBRE  </t>
    </r>
    <r>
      <rPr>
        <sz val="9"/>
        <rFont val="Arial"/>
        <family val="2"/>
      </rPr>
      <t>SE LIDERA MESA DE TRABAJO CON LA COMISIÓN DE CONTROL Y SEGUIMIENTO PARA ESTUDIO Y MODIFICACIÓN DE LA NORMA DE INQUILINATOS, ADEMAS SE HACE ACOMPAÑAMIENTO SOCIAL EN 21 INQUILINATOS, LLEGANDO A 198 PERSONAS APROXIMADAMENTE. DESDE LA COMISIÓN DE GARANTÍA DE DERECHOS DE LA METIM SE REALIZÓ 2 RECORRIDOS DE ACERCAMIENTO DE LA OFERTA INSTITUCIONAL DONDE 7 DEPENDENCIAS PARTICIPARON (BUEN COMIENZO, GERENCIA ÉTNICA, UNIDAD FAMILIA, SECRETARÍA DE EDUCACIÓN, UNIDAD DE NIÑEZ, INTÉGRATE, E ISVIMED). Y DESDE LA UNIDAD DE NIÑEZ REALIZAN UNA SALIDA PEDAGÓGICA CON FAMILIAS DE UN INQUILINATO, 12 MICROTALLERES SOCIALIZANDO DIFERENTES TEMAS DE ENTORNOS PROTECTORES DIRIGIDO A LOS ADMINISTRADORES DE INQUILINATOS Y 12 ACTIVIDADES LÚDICO PEDAGÓGICAS CON NIÑOS, NIÑAS Y ADOLESCENTES HABITANTES DE INQUILINATOS. EN EL REPORTE DE ACCIONES SE EVIDENCIAN 25 INQUILINATOS YA QUE ALGUNAS DIRECCIONES SE REPITEN PERO EN TOTAL FUERON 21 INQUILINATOS ACOMPAÑADOS SOCIALMENTE.</t>
    </r>
    <r>
      <rPr>
        <b/>
        <sz val="9"/>
        <rFont val="Arial"/>
        <family val="2"/>
      </rPr>
      <t xml:space="preserve"> OCTUBRE</t>
    </r>
    <r>
      <rPr>
        <sz val="9"/>
        <rFont val="Arial"/>
        <family val="2"/>
      </rPr>
      <t xml:space="preserve">: SE LIDERA MESA DE TRABAJO Y LA COMISIÓN DE GARANTÍA DE DERECHOS, ADEMAS SE HACE ACOMPAÑAMIENTO SOCIAL EN 24 INQUILINATOS, LLEGANDO A 120 PERSONAS APROXIMADAMENTE. DESDE LA COMISIÓN DE GARANTÍA DE DERECHOS DE LA METIM, SE REALIZO 3 RECORRIDO DE ACERCAMIENTO DE LA OFERTA INSTITUCIONAL DONDE  4 DEPENDENCIAS PARTICIPARON (GERENCIA ÉTNICA, UNIDAD FAMILIA, UNIDAD DE NIÑEZ, INTÉGRATE, SECRETARIA DE LAS MUJERES E ISVIMED). Y SE PARTICIPA EN FERIA DE SERVICIOS CON POBLACIÓN DE INQUILINATOS LIDERADA POR LA CORPORACIÓN EVERYDAR HOMELESS. DESDE LA UNIDAD DE NIÑEZ REALIZAN 9 ACTIVIDADES LÚDICO-PEDAGÓGICAS CON NIÑOS, NIÑAS Y ADOLESCENTES HABITANTES DE INQUILINATOS. EN EL REPORTE DE ACCIONES SE EVIDENCIAN 31 INQUILINATOS YA QUE ALGUNAS DIRECCIONES SE REPITEN PERO EN TOTAL FUERON 24 INQUILINATOS ACOMPAÑADOS SOCIALMENTE. </t>
    </r>
    <r>
      <rPr>
        <b/>
        <sz val="9"/>
        <rFont val="Arial"/>
        <family val="2"/>
      </rPr>
      <t xml:space="preserve">NOVIEMBRE 	</t>
    </r>
    <r>
      <rPr>
        <sz val="9"/>
        <rFont val="Arial"/>
        <family val="2"/>
      </rPr>
      <t xml:space="preserve">SE HACE ACOMPAÑAMIENTO SOCIAL EN 20 INQUILINATOS, LLEGANDO A 54 PERSONAS APROXIMADAMENTE. DESDE LA COMISIÓN DE GARANTÍA DE DERECHOS DE LA METIM, SE REALIZÓ 2 RECORRIDO DE ACERCAMIENTO DE LA OFERTA INSTITUCIONAL VISITANDO 8 INQUILINATOS, DONDE 4 DEPENDENCIAS PARTICIPARON (GERENCIA ÉTNICA, UNIDAD FAMILIA, UNIDAD DE NIÑEZ, BUEN COMIENZO, CENTRO INTÉGRATE, SECRETARIA DE EDICACIÓN E ISVIMED). DESDE LA UNIDAD DE NIÑEZ REALIZAN 4 ACTIVIDADES LÚDICO-PEDAGÓGICAS CON NIÑOS, NIÑAS Y ADOLESCENTES HABITANTES DE INQUILINATOS Y 4 MICRO-TALLERES CON ADMINISTRADORES, ADEMÁS SE PARTICIPA DEL ENCUENTRO CON ADMINISTRADORES LIDERADO POR UNIDAD DE NIÑEZ. </t>
    </r>
    <r>
      <rPr>
        <b/>
        <sz val="9"/>
        <rFont val="Arial"/>
        <family val="2"/>
      </rPr>
      <t xml:space="preserve"> DICIEMBRE 	</t>
    </r>
    <r>
      <rPr>
        <sz val="9"/>
        <rFont val="Arial"/>
        <family val="2"/>
      </rPr>
      <t>SE HACE ACOMPAÑAMIENTO SOCIAL EN 13 INQUILINATOS, LLEGANDO A 20 PERSONAS APROXIMADAMENTE. DESDE LA COMISIÓN DE GARANTÍA DE DERECHOS DE LA METIM, SE REALIZÓ FIESTA NAVIDEÑA DIRIGIDA NNA DE 8 INQUILINATOS DONDE 4 DEPENDENCIAS PARTICIPARON (UNIDAD DE NIÑEZ, BUEN COMIENZO, ERAM E ISVIMED). Y DESDE LA UNIDAD DE NIÑEZ REALIZAN 5 MICRO-TALLERES CON ADMINISTRADORES DE INQUILINATOS. SE LIDERA LA MESA DE TRABAJO CON LA COMISIÓN 2 GARANTIA DE DERECHOS Y LA MESA DE TRABAJO PARA LA POLITICA PÚBLICA DE INQUILINATOS DONDE SE SOCIALIZA EL INFORME DE LAS ACTIVIDADES REALIZADAS EN EL AÑO.</t>
    </r>
  </si>
  <si>
    <r>
      <t>ENERO:</t>
    </r>
    <r>
      <rPr>
        <sz val="9"/>
        <rFont val="Arial"/>
        <family val="2"/>
      </rPr>
      <t xml:space="preserve">DURANTE ESTE MES SE REALIZARON 339 ACTIVIDADES DE ACOMPAÑAMIENTO SOCIAL CON LOS HOGARES BENEFICIARIOS DEL ISVIMED, ESPECÍFICAMENTE, DEL PROYECTO ARRENDAMIENTO TEMPORAL Y VIVIENDA NUEVA . SE DESTACA LA REALIZACIÓN DE LAS CARACTERIZACIONES, EL TALLER DE INDUCCIÓN CON LOS HOGARES QUE INGRESAN POR PRIMERA VEZ A DICHO PROYECTO, LAS VISITAS DE ACOMPAÑAMIENTO FAMILIAR Y EL DESARROLLO DE ESTRATEGIAS DE FORTALECIMIENTO Y ARTICULACIÓN INTERINSTITUCIONAL.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 </t>
    </r>
    <r>
      <rPr>
        <b/>
        <sz val="9"/>
        <rFont val="Arial"/>
        <family val="2"/>
      </rPr>
      <t xml:space="preserve">FEBRERO </t>
    </r>
    <r>
      <rPr>
        <sz val="9"/>
        <rFont val="Arial"/>
        <family val="2"/>
      </rPr>
      <t xml:space="preserve">DURANTE ESTE MES SE REALIZARON 305 ACTIVIDADES DE ACOMPAÑAMIENTO SOCIAL CON LOS HOGARES BENEFICIARIOS DEL ISVIMED, ESPECÍFICAMENTE, DEL PROYECTO ARRENDAMIENTO TEMPORAL Y VIVIENDA NUEVA . SE DESTACA LA REALIZACIÓN DE LAS CARACTERIZACIONES, EL TALLER DE INDUCCIÓN CON LOS HOGARES QUE INGRESAN POR PRIMERA VEZ A DICHO PROYECTO, LAS VISITAS DE ACOMPAÑAMIENTO FAMILIAR Y EL DESARROLLO DE ESTRATEGIAS DE FORTALECIMIENTO Y ARTICULACIÓN INTERINSTITUCIONAL.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 </t>
    </r>
    <r>
      <rPr>
        <b/>
        <sz val="9"/>
        <rFont val="Arial"/>
        <family val="2"/>
      </rPr>
      <t>MARZO</t>
    </r>
    <r>
      <rPr>
        <sz val="9"/>
        <rFont val="Arial"/>
        <family val="2"/>
      </rPr>
      <t xml:space="preserve"> DURANTE ESTE MES SE REALIZARON 254 ACTIVIDADES DE ACOMPAÑAMIENTO SOCIAL CON LOS HOGARES BENEFICIARIOS DEL ISVIMED, ESPECÍFICAMENTE, DEL PROYECTO ARRENDAMIENTO TEMPORAL, VIVIENDA NUEVA, ACOMPAÑAMIENTO SOCIAL A COPROPIEDADES Y REASENTAMIENTO POR OBRA PÚBLICA. </t>
    </r>
    <r>
      <rPr>
        <b/>
        <sz val="9"/>
        <rFont val="Arial"/>
        <family val="2"/>
      </rPr>
      <t>ABRIL</t>
    </r>
    <r>
      <rPr>
        <sz val="9"/>
        <rFont val="Arial"/>
        <family val="2"/>
      </rPr>
      <t xml:space="preserve"> DURANTE ESTE MES SE REALIZARON 383 ACTIVIDADES DE ACOMPAÑAMIENTO SOCIAL CON LOS HOGARES BENEFICIARIOS DEL ISVIMED, ESPECÍFICAMENTE, DEL PROYECTO ARRENDAMIENTO TEMPORAL, VIVIENDA NUEVA, ACOMPAÑAMIENTO SOCIAL A COPROPIEDADES, REASENTAMIENTO POR OBRA PÚBLICA Y EL MIS. </t>
    </r>
    <r>
      <rPr>
        <b/>
        <sz val="9"/>
        <rFont val="Arial"/>
        <family val="2"/>
      </rPr>
      <t>MAYO</t>
    </r>
    <r>
      <rPr>
        <sz val="9"/>
        <rFont val="Arial"/>
        <family val="2"/>
      </rPr>
      <t xml:space="preserve"> DURANTE ESTE MES SE REALIZARON 542 ACTIVIDADES DE ACOMPAÑAMIENTO SOCIAL CON LOS HOGARES BENEFICIARIOS DEL ISVIMED, ESPECÍFICAMENTE DE LOS PROYECTOS DE VIVIENDA NUEVA, ACOMPAÑAMIENTO SOCIAL A COPROPIEDADES, REASENTAMIENTO POR OBRA PÚBLICA Y EL MODELO DE INTERVENCIÓN SOCIAL. SE DESTACA EL DESARROLLO DE ESTRATEGÍAS DE FORTALECIMIENTO Y ARTICULACIÓN INTERINSTITUCIONAL, EL ACOMPAÑAMIENTO EN LA INSCRIPCIÓN A LOS HOGARES DE LA CONVOCATORIA "COMPRA TU CASA".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 </t>
    </r>
    <r>
      <rPr>
        <b/>
        <sz val="9"/>
        <rFont val="Arial"/>
        <family val="2"/>
      </rPr>
      <t xml:space="preserve">JUNIO: </t>
    </r>
    <r>
      <rPr>
        <sz val="9"/>
        <rFont val="Arial"/>
        <family val="2"/>
      </rPr>
      <t xml:space="preserve">DURANTE ESTE MES SE REALIZARON 281 ACTIVIDADES DE ACOMPAÑAMIENTO SOCIAL CON LOS HOGARES BENEFICIARIOS DEL ISVIMED, ESPECÍFICAMENTE DE LOS PROYECTOS DE VIVIENDA NUEVA, ACOMPAÑAMIENTO SOCIAL A COPROPIEDADES, REASENTAMIENTO POR OBRA PÚBLICA Y EL MODELO DE INTERVENCIÓN SOCIAL. SE DESTACA EL DESARROLLO DE ESTRATEGIAS DE FORTALECIMIENTO Y ARTICULACIÓN INTERINSTITUCIONAL, EL ACOMPAÑAMIENTO EN LA INSCRIPCIÓN A LOS HOGARES DE LA CONVOCATORIA "COMPRA TU CASA".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 </t>
    </r>
    <r>
      <rPr>
        <b/>
        <sz val="9"/>
        <rFont val="Arial"/>
        <family val="2"/>
      </rPr>
      <t>JULIO</t>
    </r>
    <r>
      <rPr>
        <sz val="9"/>
        <rFont val="Arial"/>
        <family val="2"/>
      </rPr>
      <t xml:space="preserve">: DURANTE ESTE MES SE REALIZARON 355 ACTIVIDADES DE ACOMPAÑAMIENTO SOCIAL CON LOS HOGARES BENEFICIARIOS DEL ISVIMED, ESPECÍFICAMENTE DE LOS PROYECTOS DE VIVIENDA NUEVA, ACOMPAÑAMIENTO SOCIAL A COPROPIEDADES, REASENTAMIENTO POR OBRA PÚBLICA Y EL MODELO DE INTERVENCIÓN SOCIAL. SE DESTACA EL DESARROLLO DE ESTRATEGIAS DE FORTALECIMIENTO Y ARTICULACIÓN INTERINSTITUCIONAL, EL ACOMPAÑAMIENTO EN LA INSCRIPCIÓN A LOS HOGARES DE LA CONVOCATORIA "COMPRA TU CASA". ES IMPORTANTE INDICAR QUE, DESDE LAS DEMÁS LÍNEAS DE ACCIÓN DE LA SUBDIRECCIÓN POBLACIONAL, NO REALIZARON ACTIVIDADES DE ACOMPAÑAMIENTO SOCIAL, EN TANTO NO SE PLANIFICARON PARA ESTE MES. EN TOTAL SE CUENTAN CON 2.459 ACTIVIDADES DE ACOMPAÑAMIENTO SOCIAL REALIZADAS. EL ARCHIVO ADJUNTO DETALLA LAS ACTIVIDADES REALIZADAS Y LA RUTA DONDE REPOSAN LAS EVIDENCIAS. </t>
    </r>
    <r>
      <rPr>
        <b/>
        <sz val="9"/>
        <rFont val="Arial"/>
        <family val="2"/>
      </rPr>
      <t>AGOSTO</t>
    </r>
    <r>
      <rPr>
        <sz val="9"/>
        <rFont val="Arial"/>
        <family val="2"/>
      </rPr>
      <t xml:space="preserve">   DURANTE ESTE MES SE REALIZARON 415 ACTIVIDADES DE ACOMPAÑAMIENTO SOCIAL CON LOS HOGARES BENEFICIARIOS DEL ISVIMED, ESPECÍFICAMENTE DE LOS PROYECTOS DE VIVIENDA NUEVA, ACOMPAÑAMIENTO SOCIAL A COPROPIEDADES, REASENTAMIENTO POR OBRA PÚBLICA, EL MODELO DE INTERVENCIÓN SOCIAL Y ACOMPAÑAMIENTO A POBLACIÓN DE RIESGO Y/O DESASTRES. SE DESTACA EL DESARROLLO DE ESTRATEGÍAS DE FORTALECIMIENTO Y ARTICULACIÓN INTERINSTITUCIONAL, EL ACOMPAÑAMIENTO EN LA INSCRIPCIÓN A LOS HOGARES DE LA CONVOCATORÍA "COMPRA TU CASA". EN TOTAL SE CUENTAN CON 2.874 ACTIVIDADES DE ACOMPAÑAMIENTO SOCIAL REALIZADAS. EL ARCHIVO ADJUNTO DETALLA LAS ACTIVIDADES REALIZADAS Y LA RUTA DONDE REPOSAN LAS EVIDENCIAS. </t>
    </r>
    <r>
      <rPr>
        <b/>
        <sz val="9"/>
        <rFont val="Arial"/>
        <family val="2"/>
      </rPr>
      <t xml:space="preserve">SEPTIEMBRE </t>
    </r>
    <r>
      <rPr>
        <sz val="9"/>
        <rFont val="Arial"/>
        <family val="2"/>
      </rPr>
      <t>DURANTE ESTE MES SE REALIZARON 344 ACTIVIDADES DE ACOMPAÑAMIENTO SOCIAL CON LOS HOGARES BENEFICIARIOS DEL ISVIMED, ESPECÍFICAMENTE DE LOS PROYECTOS DE VIVIENDA NUEVA, ACOMPAÑAMIENTO SOCIAL A COPROPIEDADES, REASENTAMIENTO POR OBRA PÚBLICA, EL MODELO DE INTERVENCIÓN SOCIAL Y ACOMPAÑAMIENTO A POBLACIÓN DE RIESGO Y/O DESASTRES. SE DESTACA EL DESARROLLO DE ESTRATEGÍAS DE FORTALECIMIENTO Y ARTICULACIÓN INTERINSTITUCIONAL, EL ACOMPAÑAMIENTO EN LA INSCRIPCIÓN A LOS HOGARES DE LA CONVOCATORIA "COMPRA TU CASA". EN TOTAL SE CUENTAN CON 3.218 ACTIVIDADES DE ACOMPAÑAMIENTO SOCIAL REALIZADAS. EL ARCHIVO ADJUNTO DETALLA LAS ACTIVIDADES REALIZADAS Y LA RUTA DONDE REPOSAN LAS EVIDENCIAS</t>
    </r>
    <r>
      <rPr>
        <b/>
        <sz val="9"/>
        <rFont val="Arial"/>
        <family val="2"/>
      </rPr>
      <t>. OCTUBRE:</t>
    </r>
    <r>
      <rPr>
        <sz val="9"/>
        <rFont val="Arial"/>
        <family val="2"/>
      </rPr>
      <t xml:space="preserve">	DURANTE ESTE MES SE REALIZARON 553 ACTIVIDADES DE ACOMPAÑAMIENTO SOCIAL CON LOS HOGARES BENEFICIARIOS DEL ISVIMED, ESPECÍFICAMENTE DE LOS PROYECTOS DE VIVIENDA NUEVA, ACOMPAÑAMIENTO SOCIAL A COPROPIEDADES, REASENTAMIENTO POR OBRA PÚBLICA, EL MODELO DE INTERVENCIÓN SOCIAL Y ACOMPAÑAMIENTO A POBLACION DE RIESGO Y/O DESASTRES. SE DESTACA EL DESARROLLO DE ESTRATEGIAS DE FORTALECIMIENTO Y ARTICULACIÓN INTERINSTITUCIONAL, EL ACOMPAÑAMIENTO EN LA INSCRIPCIÓN A LOS HOGARES DE LA CONVOCATORIA "COMPRA TU CASA". EN TOTAL SE CUENTAN CON 3.771 ACTIVIDADES DE ACOMPAÑAMIENTO SOCIAL REALIZADAS. EL ARCHIVO ADJUNTO DETALLA LAS ACTIVIDADES REALIZADAS Y LA RUTA DONDE REPOSAN LAS EVIDENCIAS. </t>
    </r>
    <r>
      <rPr>
        <b/>
        <sz val="9"/>
        <rFont val="Arial"/>
        <family val="2"/>
      </rPr>
      <t>NOVIEMBRE</t>
    </r>
    <r>
      <rPr>
        <sz val="9"/>
        <rFont val="Arial"/>
        <family val="2"/>
      </rPr>
      <t xml:space="preserve"> DURANTE ESTE MES SE REALIZARON 778 ACTIVIDADES DE ACOMPAÑAMIENTO SOCIAL CON LOS HOGARES BENEFICIARIOS DEL ISVIMED, ESPECÍFICAMENTE DE LOS PROYECTOS DE VIVIENDA NUEVA, ACOMPAÑAMIENTO SOCIAL A COPROPIEDADES, REASENTAMIENTO POR OBRA PÚBLICA, EL MODELO DE INTERVENCIÓN SOCIAL Y ACOMPAÑAMIENTO A POBLACION DE RIESGO Y/O DESASTRES. SE DESTACA EL DESARROLLO DE ESTRATEGIAS DE FORTALECIMIENTO Y ARTICULACIÓN INTERINSTITUCIONAL, EL ACOMPAÑAMIENTO EN LA INSCRIPCIÓN A LOS HOGARES DE LA CONVOCATORIA "COMPRA TU CASA". EN TOTAL SE CUENTAN CON 4.555 ACTIVIDADES DE ACOMPAÑAMIENTO SOCIAL REALIZADAS. EL ARCHIVO ADJUNTO DETALLA LAS ACTIVIDADES REALIZADAS Y LA RUTA DONDE REPOSAN LAS EVIDENCIAS. </t>
    </r>
    <r>
      <rPr>
        <b/>
        <sz val="9"/>
        <rFont val="Arial"/>
        <family val="2"/>
      </rPr>
      <t xml:space="preserve">DICIEMBRE </t>
    </r>
    <r>
      <rPr>
        <sz val="9"/>
        <rFont val="Arial"/>
        <family val="2"/>
      </rPr>
      <t>DURANTE EL MES DE DICIEMBRE SE REALIZARON 630 ACTIVIDADES DE ACOMPAÑAMIENTO SOCIAL CON LOS HOGARES BENEFICIARIOS DEL ISVIMED, ESPECÍFICAMENTE, DEL PROYECTO ARRENDAMIENTO TEMPORAL, VIVIENDA NUEVA, SE DESTACA LA REALIZACIÓN DE LAS CARACTERIZACIONES, EL TALLER DE INDUCCIÓN CON LOS HOGARES QUE INGRESAN POR PRIMERA VEZ AL PROYECTO DE ARRENDAMIENTO TEMPORAL, LAS VISITAS DE ACOMPAÑAMIENTO FAMILIAR Y VERIFICACIÓN DE HABITABILIDAD Y EL DESARROLLO DE ESTRATEGÍAS DE FORTALECIMIENTO Y ARTICULACIÓN INTERINSTITUCIONAL. EL ARCHIVO ADJUNTO DETALLA LAS ACTIVIDADES REALIZADAS Y LA RUTA DONDE REPOSAN LAS EVIDENCIAS. ES IMPORTANTE ACLARAR QUE AL MES DE DICIEMBRE CERRO CON UN TOTAL DE 5.179 ACTIVIDADES DE ACOMPAÑAMIEMTO SOCIAL LO QUE SIGNIFICA QUE SE SUPERO LA META ESTABLECIDA PARA ESTE AÑO LA CUAL CORRESPONDIA A UN TOTAL DE 2.500 ACTIVIDADES.</t>
    </r>
  </si>
  <si>
    <r>
      <rPr>
        <b/>
        <sz val="9"/>
        <rFont val="Arial"/>
        <family val="2"/>
      </rPr>
      <t xml:space="preserve">EN EL MES DE ENERO DE 2024, </t>
    </r>
    <r>
      <rPr>
        <sz val="9"/>
        <rFont val="Arial"/>
        <family val="2"/>
      </rPr>
      <t xml:space="preserve">SE REALIZÓ LA ASIGNACIÓN DE 87 SUBSIDIOS DISTRITALES PARA ADQUISICIÓN DE VIVIENDA NUEVA EN EL PROYECTO HABITACIONAL DE DEMANDA LIBRE-COMFAMA - LA COLINITA SEGUN ARCHIVO ADJUNTO, LOS CUALES CUMPLIERON CON LOS REQUISITOS ESTABLECIDOS EN EL DECRETO DISTRITAL 1053 DE 2020 PARA SER BENEFICIARIOS DEL SUBSIDIO DISTRITAL DE VIVIENDA. </t>
    </r>
    <r>
      <rPr>
        <b/>
        <sz val="9"/>
        <rFont val="Arial"/>
        <family val="2"/>
      </rPr>
      <t>FEBRERO</t>
    </r>
    <r>
      <rPr>
        <sz val="9"/>
        <rFont val="Arial"/>
        <family val="2"/>
      </rPr>
      <t xml:space="preserve"> EN EL MES DE FEBRERO DE 2024 SE ASIGNA SUBSIDIO DISTRITAL EN DINERO A TRES (03) HOGARES MEDIANTE LAS RESOLUCIONES 140, 141 Y 142 TODAS DE 22 DE FEBRERO DE 2024 HOGARES PROPIETARIOS DE INMUEBLES, INTERVENIDOS POR LA OBRA PÚBLICA DE INTERÉS GENERAL CONEXIÓN VIAL NORTE, PARA ADQUISICIÓN DE VIVIENDA USADA. </t>
    </r>
    <r>
      <rPr>
        <b/>
        <sz val="9"/>
        <rFont val="Arial"/>
        <family val="2"/>
      </rPr>
      <t>MARZO</t>
    </r>
    <r>
      <rPr>
        <sz val="9"/>
        <rFont val="Arial"/>
        <family val="2"/>
      </rPr>
      <t xml:space="preserve"> NO SE REQUIERIO ESTOS SUBSIDIOS POR PARTE DE LA LINEA DE ACCION DEPOBLACIONAL. </t>
    </r>
    <r>
      <rPr>
        <b/>
        <sz val="9"/>
        <rFont val="Arial"/>
        <family val="2"/>
      </rPr>
      <t xml:space="preserve">ABRIL </t>
    </r>
    <r>
      <rPr>
        <sz val="9"/>
        <rFont val="Arial"/>
        <family val="2"/>
      </rPr>
      <t>NO SE REQUIERIO ESTOS SUBSIDIOS POR PARTE DE LA LINEA DE ACCION DEPOBLACIONAL.</t>
    </r>
    <r>
      <rPr>
        <b/>
        <sz val="9"/>
        <rFont val="Arial"/>
        <family val="2"/>
      </rPr>
      <t xml:space="preserve"> MAYO</t>
    </r>
    <r>
      <rPr>
        <sz val="9"/>
        <rFont val="Arial"/>
        <family val="2"/>
      </rPr>
      <t xml:space="preserve"> ESTE INDICADOR NO TUVO NINGÚN REPORTE . </t>
    </r>
    <r>
      <rPr>
        <b/>
        <sz val="9"/>
        <rFont val="Arial"/>
        <family val="2"/>
      </rPr>
      <t>JUNIO</t>
    </r>
    <r>
      <rPr>
        <sz val="9"/>
        <rFont val="Arial"/>
        <family val="2"/>
      </rPr>
      <t>: 	EN EL MES DE MAYO Y JUNIO DE 2024, NO SE HA REQUIRIO ESTE TIPO DE ADJUDICACIÓN SE MONTA LA INFORMACIÓN DE MAYO Y JUNIO TODA VEZ QUE EL ES PASADO NO FUE LEVANTADO EL INDICADOR DEL MES DE MAYO.</t>
    </r>
    <r>
      <rPr>
        <b/>
        <sz val="9"/>
        <rFont val="Arial"/>
        <family val="2"/>
      </rPr>
      <t xml:space="preserve"> JULIO </t>
    </r>
    <r>
      <rPr>
        <sz val="9"/>
        <rFont val="Arial"/>
        <family val="2"/>
      </rPr>
      <t xml:space="preserve">SE ASIGNARON 02 SUBSIDIOS DISTRITALES EN DINERO PARA ADQUIRIR VIVIENDA NUEVA A LA POBLACIÓN DE DEMANDA LIBRE, PARA EL PROYECTO HABITACIONAL LA COLINITA: C.C 30568276 AURY STELLA GONZALEZ RUIZ C.C 71651756 NORMAN ELIAS BETANCUR ORTIZ UN (01) SUBSIDIO PARA LA ADQUISICION DE VIVIENDA USADA POBLACION DESASTRE: C.C 43832190 ADRIANA LUCIA YEPES HERNANDEZ. </t>
    </r>
    <r>
      <rPr>
        <b/>
        <sz val="9"/>
        <rFont val="Arial"/>
        <family val="2"/>
      </rPr>
      <t>AGOSTO</t>
    </r>
    <r>
      <rPr>
        <sz val="9"/>
        <rFont val="Arial"/>
        <family val="2"/>
      </rPr>
      <t xml:space="preserve"> SE OTORGARON 39 SUBSIDIOS DISTRITALES DE VIVIENDA PARA ADQUISICIÓN DE VIVIENDA NUEVA Y USADA A SABER: 32 SDV DE LA POBLACIÓN DEMANDA LIBRE PARA ADQUISICIÓN DE VIVIENDA NUEVA, 3 SDV PARA ADQUISICIÓN DE VIVIENDA USADA A LA POBLACIÓN PERTENECIENTE A OBRA PÚBLICA Y 4 ASGINACIONES DE SDV A BENEFICIARIOS DE ARRENDAMIENTO TEMPORAL. </t>
    </r>
    <r>
      <rPr>
        <b/>
        <sz val="9"/>
        <rFont val="Arial"/>
        <family val="2"/>
      </rPr>
      <t xml:space="preserve">SEPTIEMBRE 	</t>
    </r>
    <r>
      <rPr>
        <sz val="9"/>
        <rFont val="Arial"/>
        <family val="2"/>
      </rPr>
      <t xml:space="preserve">SE ASIGNARON 30 SUBSIDIOS DISTRITALES DE VIVIENDA PARA LA POBLACIÓN DEMANDA LIBRE EN EL MARCO DE LA ESTRATEGÍA COMPRA TU CASA Y 2 SDV PARA LA POBLACIÓN INTERVENIDA POR OBRA PÚBLICA PARA ADQUISICIÓN DE VIVIENDA USADA. </t>
    </r>
    <r>
      <rPr>
        <b/>
        <sz val="9"/>
        <rFont val="Arial"/>
        <family val="2"/>
      </rPr>
      <t xml:space="preserve">OCTUBRE: </t>
    </r>
    <r>
      <rPr>
        <sz val="9"/>
        <rFont val="Arial"/>
        <family val="2"/>
      </rPr>
      <t>SE ASIGNARON 32 SUBSIDIOS DISTRITALES DE VIVIENDA PARA LA POBLACION DEMANDA LIBRE; 31 EL MARCO DE LA ESTRATEGIA COMPRA TU CASA Y 1 VIVIENDA NUEVA EN EL PROYECTO HABITACIONAL LA COLINITA.</t>
    </r>
    <r>
      <rPr>
        <b/>
        <sz val="9"/>
        <rFont val="Arial"/>
        <family val="2"/>
      </rPr>
      <t xml:space="preserve"> NOVIEMBRE 	</t>
    </r>
    <r>
      <rPr>
        <sz val="9"/>
        <rFont val="Arial"/>
        <family val="2"/>
      </rPr>
      <t>SE ASIGNARON 77 SUBSIDIOS DISTRITALES DE VIVIENDA PARA LA POBLACION DEMANDA LIBRE; 72 EL MARCO DE LA ESTRATEGIA COMPRA TU CASA, 3 VIVIENDA NUEVA EN EL PROYECTO HABITACIONAL LA COLINITA, 1 VILLA SANTA FE DE ANTIOQUIA Y 1 LA MONTAÑA.</t>
    </r>
    <r>
      <rPr>
        <b/>
        <sz val="9"/>
        <rFont val="Arial"/>
        <family val="2"/>
      </rPr>
      <t xml:space="preserve">	DICIEMBRE 	</t>
    </r>
    <r>
      <rPr>
        <sz val="9"/>
        <rFont val="Arial"/>
        <family val="2"/>
      </rPr>
      <t>EN ESTE PERIODO SE ASIGNARON 35 SDV PARA LA POBLACION DE DEMANDA LIBRE EN EL MARCO DE LA ESTRATEGIA COMPRA TU CASA, 7 SDV PARA ADQUISION DE VIVIENDA PARA LOS HOGARES BENEFICIARIOS EN ARRENDAMIENTO TEMPORAL, UN SDV PARA ADQUISICION DE VIVIENDA USADA PARA UN HOGAR REASENTADO POR OBRA PUBLICA Y UN SDV A UN HOGAR BENEFICIARIO DEL PROGRAMA DE VIVIENDA GRATUITA DEL GOBIERNO NACIONAL</t>
    </r>
  </si>
  <si>
    <r>
      <t xml:space="preserve">ENERO: </t>
    </r>
    <r>
      <rPr>
        <sz val="9"/>
        <rFont val="Arial"/>
        <family val="2"/>
      </rPr>
      <t>PARA ESTE MES NO SE HA CONTADO CON EL PERSONAL DE APOYO PARA CONTINUAR CON EL PROGRAMA, SE HAN ATENDIDO LAS PQRSD.</t>
    </r>
    <r>
      <rPr>
        <b/>
        <sz val="9"/>
        <rFont val="Arial"/>
        <family val="2"/>
      </rPr>
      <t xml:space="preserve"> FEBRERO</t>
    </r>
    <r>
      <rPr>
        <sz val="9"/>
        <rFont val="Arial"/>
        <family val="2"/>
      </rPr>
      <t xml:space="preserve"> PARA ESTE MES DE FEBRERO NO SE HA CONTADO CON EL PERSONAL DE APOYO PARA CONTINUAR CON EL PROGRAMA, SE HAN ATENDIDO LAS PQRSD.</t>
    </r>
    <r>
      <rPr>
        <b/>
        <sz val="9"/>
        <rFont val="Arial"/>
        <family val="2"/>
      </rPr>
      <t xml:space="preserve"> MARZO </t>
    </r>
    <r>
      <rPr>
        <sz val="9"/>
        <rFont val="Arial"/>
        <family val="2"/>
      </rPr>
      <t>NO SE HA CONTADO CON EL PERSONAL DE APOYO TECNICO Y AUXILIARES DE CAMPO PARA DESARROLLAR LAS ETAPA INICIALES DEL PROCESO. *SE HAN ATENDIDO LAS PQRSD Y ATENCION AL USUARIO CON LAS DOS ABOGADAS QUE INGRESARON ESTE MES DE MARZO. *SE LOGRÓ LA APROBACION DEL ACTO ADMINISTRATIVO DE CESION POR PARTE DE LA SUBSECRETARIA DE GESTIÓN DE BIENES INMUEBLES Y ORGANIZACION DE EXPEDIENTES PARA INICIAR EL MES DE ABRIL CON LA PROYECCION DE LAS CESIONES DE LOS LOTES APROBADOS PARA TRANSFERIR Y QUE FUERON PUBLICADOS EN EL EDICTO 12 DEL 2023.</t>
    </r>
    <r>
      <rPr>
        <b/>
        <sz val="9"/>
        <rFont val="Arial"/>
        <family val="2"/>
      </rPr>
      <t xml:space="preserve"> ABRILS</t>
    </r>
    <r>
      <rPr>
        <sz val="9"/>
        <rFont val="Arial"/>
        <family val="2"/>
      </rPr>
      <t>E LOGRÓ EL INGRESO DE 2 RESOLUCIONES DE CESION A LA OFICINA DE REGISTRO DE INSTRUMENTOS PUBLICOS DE MEDELLIN ZONA SUR Y YA SE INICIO CON LAS REVISIONES DE CESION ANTE LA SECRETARIA DE GESTIÓN DE BIENES INMUEBLES.</t>
    </r>
    <r>
      <rPr>
        <b/>
        <sz val="9"/>
        <rFont val="Arial"/>
        <family val="2"/>
      </rPr>
      <t xml:space="preserve"> MAYO </t>
    </r>
    <r>
      <rPr>
        <sz val="9"/>
        <rFont val="Arial"/>
        <family val="2"/>
      </rPr>
      <t xml:space="preserve">PARA ESTE MES DE MAYO REPORTAMOS UN TOTAL DE 11 UNIDADES PREDIALES CEDIDAS Y REGISTRADAS EFECTIVAMENTE A LOS BENEFICIARIOS DEL PROGRAMA DE TITULACIÓN DE BIENES FISCALES URBANOS CORRESPONDIENTES A 2 RESOLUCIONES, DICHA INFORMACIÓN SE ENCUENTRA CONSOLIDADA EN EL FORMATO DE GEORREFERENCIACIÓN QUE SE ADJUNTA EN ESTE REGISTRO. </t>
    </r>
    <r>
      <rPr>
        <b/>
        <sz val="9"/>
        <rFont val="Arial"/>
        <family val="2"/>
      </rPr>
      <t xml:space="preserve">JUNIO 	</t>
    </r>
    <r>
      <rPr>
        <sz val="9"/>
        <rFont val="Arial"/>
        <family val="2"/>
      </rPr>
      <t>PARA ESTE MES DE JUNIO REPORTAMOS UN TOTAL DE 7 UNIDADES PREDIALES CEDIDAS Y REGISTRADAS EFECTIVAMENTE A LOS BENEFICIARIOS DEL PROGRAMA DE TITULACIÓN DE BIENES FISCALES URBANOS CORRESPONDIENTES A 1 RESOLUCIÓN, DICHA INFORMACIÓN SE ENCUENTRA CONSOLIDADA EN EL FORMATO DE GEORREFERENCIACIÓN QUE SE ADJUNTA EN ESTE REGISTRO.</t>
    </r>
    <r>
      <rPr>
        <b/>
        <sz val="9"/>
        <rFont val="Arial"/>
        <family val="2"/>
      </rPr>
      <t xml:space="preserve"> JULIO </t>
    </r>
    <r>
      <rPr>
        <sz val="9"/>
        <rFont val="Arial"/>
        <family val="2"/>
      </rPr>
      <t xml:space="preserve">NO SE REGISTRO NINGÚN REPORTE. </t>
    </r>
    <r>
      <rPr>
        <b/>
        <sz val="9"/>
        <rFont val="Arial"/>
        <family val="2"/>
      </rPr>
      <t>AGOSTO</t>
    </r>
    <r>
      <rPr>
        <sz val="9"/>
        <rFont val="Arial"/>
        <family val="2"/>
      </rPr>
      <t xml:space="preserve"> 	PARA ESTE MES DE AGOSTO REPORTAMOS UN TOTAL DE 117 UNIDADES PREDIALES CEDIDAS Y REGISTRADAS EFECTIVAMENTE A LOS BENEFICIARIOS DEL PROGRAMA DE TITULACIÓN DE BIENES FISCALES URBANOS CORRESPONDIENTES A 37 RESOLUCIONES DEBIDAMENTE REGISTRADAS, DICHA INFORMACIÓN SE ENCUENTRA CONSOLIDADA EN EL FORMATO DE GEORREFERENCIACIÓN QUE SE ADJUNTA EN ESTE REGISTRO Y LAS CONSTANCIAS DE INSCRIPCION DE REGISTRO EN LA CARPETA DEL TEAMS TITULACION RESOLUCIONES REGISTRADAS. </t>
    </r>
    <r>
      <rPr>
        <b/>
        <sz val="9"/>
        <rFont val="Arial"/>
        <family val="2"/>
      </rPr>
      <t xml:space="preserve">SEPTIEMBRE  </t>
    </r>
    <r>
      <rPr>
        <sz val="9"/>
        <rFont val="Arial"/>
        <family val="2"/>
      </rPr>
      <t xml:space="preserve">PARA ESTE MES DE SEPTIEMBRE REPORTAMOS UN TOTAL DE 12 UNIDADES PREDIALES CEDIDAS Y REGISTRADAS EFECTIVAMENTE A LOS BENEFICIARIOS DEL PROGRAMA DE TITULACIÓN DE BIENES FISCALES URBANOS CORRESPONDIENTES A 3 RESOLUCIONES DEBIDAMENTE REGISTRADAS, DICHA INFORMACIÓN SE ENCUENTRA CONSOLIDADA EN EL FORMATO DE GEORREFERENCIACIÓN QUE SE ADJUNTA EN ESTE REGISTRO Y LAS CONSTANCIAS DE INSCRIPCIÓN DE REGISTRO EN LA CARPETA DEL TEAMS TITULACIÓN RESOLUCIONES REGISTRADAS. </t>
    </r>
    <r>
      <rPr>
        <b/>
        <sz val="9"/>
        <rFont val="Arial"/>
        <family val="2"/>
      </rPr>
      <t>OCTUBRE:</t>
    </r>
    <r>
      <rPr>
        <sz val="9"/>
        <rFont val="Arial"/>
        <family val="2"/>
      </rPr>
      <t xml:space="preserve"> 	PARA ESTE MES DE OCTUBRE REPORTAMOS UN TOTAL DE 5 UNIDADES PREDIALES CEDIDAS Y REGISTRADAS EFECTIVAMENTE A LOS BENEFICIARIOS DEL PROGRAMA DE TITULACIÓN DE BIENES FISCALES URBANOS CORRESPONDIENTES A 2 RESOLUCIONES DEBIDAMENTE REGISTRADAS, DICHA INFORMACIÓN SE ENCUENTRA CONSOLIDADA EN EL FORMATO DE GEORREFERENCIACIÓN QUE SE ADJUNTA EN ESTE REGISTRO Y LAS CONSTANCIAS DE INSCRIPCION DE REGISTRO EN LA CARPETA DEL TEAMS TITULACION RESOLUCIONES REGISTRADAS.</t>
    </r>
    <r>
      <rPr>
        <b/>
        <sz val="9"/>
        <rFont val="Arial"/>
        <family val="2"/>
      </rPr>
      <t xml:space="preserve"> NOVIEMBRE </t>
    </r>
    <r>
      <rPr>
        <sz val="9"/>
        <rFont val="Arial"/>
        <family val="2"/>
      </rPr>
      <t xml:space="preserve">PARA ESTE MES DE NOVIEMBRE REPORTAMOS UN TOTAL DE 22 UNIDADES PREDIALES CEDIDAS Y REGISTRADAS EFECTIVAMENTE A LOS BENEFICIARIOS DEL PROGRAMA DE TITULACIÓN DE BIENES FISCALES URBANOS CORRESPONDIENTES A 5 RESOLUCIONES DEBIDAMENTE REGISTRADAS, DICHA INFORMACIÓN SE ENCUENTRA CONSOLIDADA EN EL FORMATO DE GEORREFERENCIACIÓN QUE SE ADJUNTA EN ESTE REGISTRO Y LAS CONSTANCIAS DE INSCRIPCION DE REGISTRO EN LA CARPETA DEL TEAMS TITULACION RESOLUCIONES REGISTRADAS. </t>
    </r>
    <r>
      <rPr>
        <b/>
        <sz val="9"/>
        <rFont val="Arial"/>
        <family val="2"/>
      </rPr>
      <t xml:space="preserve">DICIEMBRE </t>
    </r>
    <r>
      <rPr>
        <sz val="9"/>
        <rFont val="Arial"/>
        <family val="2"/>
      </rPr>
      <t>PARA ESTE MES DE DICIEMBRE LAS 3 RESOLUCIONES PROYECTADAS NO ALCANZARON A SALIR REGISTRADAS, SE ENCUENTRAN EN FIRMA DE CONSTANCIA EJECUTORIA DEL DISTRITO DE MEDELLIN. SE ESPERA QUE INGRESEN A REGISTRO Y PODER REPORTAR LAS 8 UNIDADES PREDIALES PARA EL MES DE ENERO 2025.</t>
    </r>
  </si>
  <si>
    <r>
      <t xml:space="preserve">ENERO: </t>
    </r>
    <r>
      <rPr>
        <sz val="9"/>
        <rFont val="Arial"/>
        <family val="2"/>
      </rPr>
      <t>EN EL MES DE ENERO SE RECIBIERON RESOLUCIONES DE 22 CBML, 51 UNIDADES DE VIVIENDA DE LA CURADURIA SEGUNDA Y DE LA CURADURIA CERO NO SE RECIBIERON RESOLUCIONES</t>
    </r>
    <r>
      <rPr>
        <b/>
        <sz val="9"/>
        <rFont val="Arial"/>
        <family val="2"/>
      </rPr>
      <t>. FEBRERO</t>
    </r>
    <r>
      <rPr>
        <sz val="9"/>
        <rFont val="Arial"/>
        <family val="2"/>
      </rPr>
      <t xml:space="preserve"> EN EL MES DE FEBRERO NO SE OBTUVIERON RESOLUCIONES DE RECONOCIMIENTO DE EDIFICACIONES, DEBIDO A QUE AÚN NO CONTAMOS CON EL PERSONAL CONTRATISTA PARA REALIZAR LA ATENCIÓN DE ACTAS DE OBSERVACIÓN EN CURADURÍA SEGUDNA, RAZON POR LA CUAL TODOS LOS RADICADOS SE ENCUENTRAN SUSPENDIDOS.</t>
    </r>
    <r>
      <rPr>
        <b/>
        <sz val="9"/>
        <rFont val="Arial"/>
        <family val="2"/>
      </rPr>
      <t xml:space="preserve"> MARZO </t>
    </r>
    <r>
      <rPr>
        <sz val="9"/>
        <rFont val="Arial"/>
        <family val="2"/>
      </rPr>
      <t xml:space="preserve"> NO SE OBTUVIERON RESOLUCIONES DE RECONOCIMIENTO DE EDIFICACIONES, DEBIDO A QUE AÚN NO CONTAMOS CON EL PERSONAL CONTRATISTA PARA REALIZAR LA ATENCIÓN DE ACTAS DE OBSERVACIÓN EN CURADURÍA SEGUDNA, RAZON POR LA CUAL TODOS LOS RADICADOS SE ENCUENTRAN SUSPENDIDOS. </t>
    </r>
    <r>
      <rPr>
        <b/>
        <sz val="9"/>
        <rFont val="Arial"/>
        <family val="2"/>
      </rPr>
      <t xml:space="preserve">ABRIL </t>
    </r>
    <r>
      <rPr>
        <sz val="9"/>
        <rFont val="Arial"/>
        <family val="2"/>
      </rPr>
      <t xml:space="preserve">EN EL MES DE ABRIL NO SE OBTUVIERON RESOLUCIONES DE RECONOCIMIENTO DE EDIFICACIONES, DEBIDO A QUE EL PERSONAL CONTRATISTA QUE INGRESO PARA ATENDER LAS ACTAS DE OBSERVACIÓN DE LA CURADURÍA SEGUNDA, SE ENCUENTRAN EN EL PROCESO DE ADAPTACION DE LOS PROCESOS, RAZON POR LA CUAL AUN SE ENCUENTRAN SUSPENDIDOS TODOS LOS RADICADOS. </t>
    </r>
    <r>
      <rPr>
        <b/>
        <sz val="9"/>
        <rFont val="Arial"/>
        <family val="2"/>
      </rPr>
      <t xml:space="preserve">MAYO  </t>
    </r>
    <r>
      <rPr>
        <sz val="9"/>
        <rFont val="Arial"/>
        <family val="2"/>
      </rPr>
      <t xml:space="preserve">EN EL MES DE MAYO SE RECIBIERON RESOLUCIONES DE 22 CBML, 35 UNIDADES DE VIVIENDA DE LA CURADURIA SEGUNDA Y DE LA CURADURIA CERO NO SE RECIBIERON RESOLUCIONES. </t>
    </r>
    <r>
      <rPr>
        <b/>
        <sz val="9"/>
        <rFont val="Arial"/>
        <family val="2"/>
      </rPr>
      <t xml:space="preserve">JUNIO: 	</t>
    </r>
    <r>
      <rPr>
        <sz val="9"/>
        <rFont val="Arial"/>
        <family val="2"/>
      </rPr>
      <t>EN EL MES DE JUNIO SE RECIBIERON RESOLUCIONES DE 68 CBML, 110 UNIDADES DE VIVIENDA DE LA CURADURIA SEGUNDA Y DE LA CURADURIA CERO NO SE RECIBIERON RESOLUCIONES.</t>
    </r>
    <r>
      <rPr>
        <b/>
        <sz val="9"/>
        <rFont val="Arial"/>
        <family val="2"/>
      </rPr>
      <t xml:space="preserve"> JULIO </t>
    </r>
    <r>
      <rPr>
        <sz val="9"/>
        <rFont val="Arial"/>
        <family val="2"/>
      </rPr>
      <t xml:space="preserve">	EN EL MES DE JULIO SE RECIBIERON RESOLUCIONES DE 31 CBML, 60 UNIDADES DE VIVIENDA DE LA CURADURIA SEGUNDA Y DE LA CURADURIA CERO NO SE RECIBIERON RESOLUCIONES </t>
    </r>
    <r>
      <rPr>
        <b/>
        <sz val="9"/>
        <rFont val="Arial"/>
        <family val="2"/>
      </rPr>
      <t xml:space="preserve">AGOSTO </t>
    </r>
    <r>
      <rPr>
        <sz val="9"/>
        <rFont val="Arial"/>
        <family val="2"/>
      </rPr>
      <t xml:space="preserve">	EN   EL MES DE AGOSTO SE RECIBIERON RESOLUCIONES DE 39 CBML, 100 UNIDADES DE VIVIENDA DE LA CURADURIA SEGUNDA Y DE LA CURADURIA CERO NO SE RECIBIERON RESOLUCIONES.  </t>
    </r>
    <r>
      <rPr>
        <b/>
        <sz val="9"/>
        <rFont val="Arial"/>
        <family val="2"/>
      </rPr>
      <t xml:space="preserve">SEPTIEMBRE 	</t>
    </r>
    <r>
      <rPr>
        <sz val="9"/>
        <rFont val="Arial"/>
        <family val="2"/>
      </rPr>
      <t>EN EL MES DE SEPTIEMBRE SE RECIBIERON RESOLUCIONES DE 3 CBML, 9 UNIDADES DE VIVIENDA DE LA CURADURÍA SEGUNDA Y DE LA CURADURÍA CERO NO SE RECIBIERON RESOLUCIONES.</t>
    </r>
    <r>
      <rPr>
        <b/>
        <sz val="9"/>
        <rFont val="Arial"/>
        <family val="2"/>
      </rPr>
      <t xml:space="preserve"> OCTUBRE: E</t>
    </r>
    <r>
      <rPr>
        <sz val="9"/>
        <rFont val="Arial"/>
        <family val="2"/>
      </rPr>
      <t xml:space="preserve">N EL MES DE OCTUBRE SE RECIBIERON RESOLUCIONES DE 12 CBML, 30 UNIDADES DE VIVIENDA DE LA CURADURIA CUARTA Y DE LA CURADURIA CERO NO SE RECIBIERON RESOLUCIONES. </t>
    </r>
    <r>
      <rPr>
        <b/>
        <sz val="9"/>
        <rFont val="Arial"/>
        <family val="2"/>
      </rPr>
      <t xml:space="preserve">NOVIEMBRE 	</t>
    </r>
    <r>
      <rPr>
        <sz val="9"/>
        <rFont val="Arial"/>
        <family val="2"/>
      </rPr>
      <t xml:space="preserve">EN EL MES DE NOVIEMBRE SE RECIBIERON RESOLUCIONES DE 20 CBML, 39 UNIDADES DE VIVIENDA DE LA CURADURIA CERO Y NO SE RECIBIERON RESOLUCIONES DE LA CURADURIA CUARTA. </t>
    </r>
    <r>
      <rPr>
        <b/>
        <sz val="9"/>
        <rFont val="Arial"/>
        <family val="2"/>
      </rPr>
      <t xml:space="preserve">DICIEMBRE 	</t>
    </r>
    <r>
      <rPr>
        <sz val="9"/>
        <rFont val="Arial"/>
        <family val="2"/>
      </rPr>
      <t>EN EL MES DE DICIEMBRE SE RECIBIERON RESOLUCIONES DE 06 CBML, 16 UNIDADES DE VIVIENDA DE LA CURADURIA CUARTA Y DE LA CURADURIA CERO NO SE RECIBIERON RESOLUCIONES</t>
    </r>
  </si>
  <si>
    <r>
      <t xml:space="preserve">ENERO: </t>
    </r>
    <r>
      <rPr>
        <sz val="10"/>
        <rFont val="Arial"/>
        <family val="2"/>
      </rPr>
      <t xml:space="preserve">LA SUBDIRECCIÓN POBLACIONAL INFORMA MEDIANTE EL PROCESO DE GESTIÓN SOCIAL EN EL INDICADOR DE GESTIÓN GS-04 QUE PARA EL MES DE ENERO SE REALIZÓ LA ENTREGA DE UNA (1) UNIDAD DE VIVIENDA, LA CUAL CORRESPONDE A LA MODALIDAD DE VIVIENDA USADA, POBLACIÓN DE REASENTAMIENTO POR OBRA PÚBLICA. ES IMPORTANTE ACLARAR QUE PARA ESTE MES ESTA VIVIENDA ES LA UNICA QUE CONTABA CON VIABILIDAD JURIDICA POR PARTE DE LA SUBDIRECCION JURIDICA Y VIABILIDAD TECNICA POR PARTE DE LA SUBDIRECCION DE DOTACION, POR LO TANTO SE PUDO EFECTUAR SU ENTREGA SATISFACTORIAMENTE. </t>
    </r>
    <r>
      <rPr>
        <b/>
        <sz val="10"/>
        <rFont val="Arial"/>
        <family val="2"/>
      </rPr>
      <t xml:space="preserve">FEBRERO </t>
    </r>
    <r>
      <rPr>
        <sz val="10"/>
        <rFont val="Arial"/>
        <family val="2"/>
      </rPr>
      <t>LA SUBDIRECCIÓN POBLACIONAL INFORMA MEDIANTE EL PROCESO DE GESTIÓN SOCIAL EN EL INDICADOR DE GESTIÓN GS-04 QUE PARA EL MES DE FEBRERO NO SE REALIZARON ENTREGAS DE VIVIENDA EN NINGUNA MODALIDAD, YA QUE NO SE PRESENTARON VIABILIDADES JURIDICA POR PARTE DE LA SUBDIRECCION JURIDICA Y VIABILIDAD TECNICA POR PARTE DE LA SUBDIRECCION DE DOTACION PARA LA PROGRAMACION DE ENTREGAS DE VIVIENDA NUEVA Y USADA</t>
    </r>
    <r>
      <rPr>
        <b/>
        <sz val="10"/>
        <rFont val="Arial"/>
        <family val="2"/>
      </rPr>
      <t xml:space="preserve">. MARZO </t>
    </r>
    <r>
      <rPr>
        <sz val="10"/>
        <rFont val="Arial"/>
        <family val="2"/>
      </rPr>
      <t xml:space="preserve">PARA EL MES DE MARZO NO SE REALIZARON ENTREGAS DE VIVIENDA EN NINGUNA MODALIDAD, YA QUE NO SE PRESENTARON VIABILIDADES JURIDICAS POR PARTE DE LA SUBDIRECCION JURIDICA Y VIABILIDAD TECNICA POR PARTE DE LA SUBDIRECCION DE DOTACION PARA LA PROGRAMACION DE ENTREGAS DE VIVIENDA NUEVA Y USADA. </t>
    </r>
    <r>
      <rPr>
        <b/>
        <sz val="10"/>
        <rFont val="Arial"/>
        <family val="2"/>
      </rPr>
      <t xml:space="preserve">ABRIL </t>
    </r>
    <r>
      <rPr>
        <sz val="10"/>
        <rFont val="Arial"/>
        <family val="2"/>
      </rPr>
      <t xml:space="preserve">LA SUBDIRECCIÓN POBLACIONAL INFORMA MEDIANTE EL PROCESO DE GESTIÓN SOCIAL EN EL INDICADOR DE GESTIÓN GS-04 QUE PARA EL MES DE ABRIL NO SE REALIZARON ENTREGAS DE VIVIENDA EN NINGUNA MODALIDAD, YA QUE NO SE PRESENTARON VIABILIDADES JURIDICA POR PARTE DE LA SUBDIRECCION JURIDICA Y VIABILIDAD TECNICA POR PARTE DE LA SUBDIRECCION DE DOTACION PARA LA PROGRAMACION DE ENTREGAS DE VIVIENDA NUEVA Y/O USADA. </t>
    </r>
    <r>
      <rPr>
        <b/>
        <sz val="10"/>
        <rFont val="Arial"/>
        <family val="2"/>
      </rPr>
      <t xml:space="preserve">MAYO </t>
    </r>
    <r>
      <rPr>
        <sz val="10"/>
        <rFont val="Arial"/>
        <family val="2"/>
      </rPr>
      <t xml:space="preserve">LA SUBDIRECCIÓN POBLACIONAL INFORMA MEDIANTE EL PROCESO DE GESTIÓN SOCIAL EN EL INDICADOR DE GESTIÓN GS-04 QUE PARA EL MES DE MAYO SE REALIZÓ LA ENTREGA DE TRES (3) UNIDADES DE VIVIENDA EN LA MODALIDAD DE VIVIENDA USADA A LA POBLACIÓN REASENTADA POR OBRA PÚBLICA, DEL PROYECTO CONEXIÓN VIAL NORTE. ES IMPORTANTE ACLARAR QUE PARA ESTE MES ESTAS VIVIENDAS SON LAS ÚNICAS QUE CONTABAN CON VIABILIDAD JURÍDICA POR PARTE DE LA SUBDIRECCIÓN JURÍDICA Y VIABILIDAD TÉCNICA POR PARTE DE LA SUBDIRECCIÓN DE DOTACIÓN, POR LO TANTO SE PUDO EFECTUAR SU ENTREGA SATISFACTORIAMENTE. </t>
    </r>
    <r>
      <rPr>
        <b/>
        <sz val="10"/>
        <rFont val="Arial"/>
        <family val="2"/>
      </rPr>
      <t xml:space="preserve">JUNIO 	</t>
    </r>
    <r>
      <rPr>
        <sz val="10"/>
        <rFont val="Arial"/>
        <family val="2"/>
      </rPr>
      <t xml:space="preserve">PARA EL MES DE JUNIO SE REALIZO LA ENTREGA DE UNA (1) UNIDAD DE VIVIENDA EN LA MODALIDAD DE VIVIENDA NUEVA A LA POBLACIÓN DE ARRENDAMIENTO TEMPORAL (RIESGOY/O DESASTRE) ES IMPORTANTE ACLARAR QUE PARA ESTE MES ESTA VIVIENDA ES LA UNICA QUE CONTO CON VIABILIDAD JURIDICA POR PARTE DE LA SUBDIRECCION JURIDICA Y VIABILIDAD TECNICA POR PARTE DE LA SUBDIRECCION DE DOTACION, POR LO TANTO SE PUDO EFECTUAR SU ENTREGA SATISFACTORIAMENTE. </t>
    </r>
    <r>
      <rPr>
        <b/>
        <sz val="10"/>
        <rFont val="Arial"/>
        <family val="2"/>
      </rPr>
      <t>JULIO</t>
    </r>
    <r>
      <rPr>
        <sz val="10"/>
        <rFont val="Arial"/>
        <family val="2"/>
      </rPr>
      <t xml:space="preserve"> LA SUBDIRECCIÓN POBLACIONAL INFORMA MEDIANTE EL PROCESO DE GESTIÓN SOCIAL EN EL INDICADOR DE GESTIÓN GS-04 QUE PARA EL MES DE JULIO NO SE REALIZARON ENTREGAS DE VIVIENDA EN NINGUNA MODALIDAD, YA QUE NO SE PRESENTARON VIABILIDADES JURIDICA POR PARTE DE LA SUBDIRECCION JURIDICA Y VIABILIDAD TECNICA POR PARTE DE LA SUBDIRECCION DE DOTACION PARA LA PROGRAMACION DE ENTREGAS DE VIVIENDA NUEVA Y USADA. </t>
    </r>
    <r>
      <rPr>
        <b/>
        <sz val="10"/>
        <rFont val="Arial"/>
        <family val="2"/>
      </rPr>
      <t xml:space="preserve">AGOSTO </t>
    </r>
    <r>
      <rPr>
        <sz val="10"/>
        <rFont val="Arial"/>
        <family val="2"/>
      </rPr>
      <t xml:space="preserve">EN EL MES DE AGOSTO, SE LOGRÓ CUMPLIR CON EL INDICADOR CUALITATIVO RELACIONADO CON LA ENTREGA DE VIVIENDAS A LA POBLACIÓN REASENTADA DE OBRA PÚBLICA. DURANTE ESTE PERÍODO, SE REALIZÓ LA ENTREGA SATISFACTORIA DE UNA (1) UNIDAD DE VIVIENDA EN LA MODALIDAD DE VIVIENDA USADA. ES RELEVANTE DESTACAR QUE ESTA UNIDAD ES LA ÚNICA QUE CUMPLIÓ CON TODOS LOS REQUISITOS NECESARIOS PARA SU ENTREGA EN ESTE MES. ESTE CUMPLIMIENTO DEL INDICADOR REFLEJA UN NIVEL ADECUADO DE CONTROL Y VALIDACIÓN DE LA CALIDAD EN EL PROCESO DE ENTREGA DE VIVIENDAS. SIN EMBARGO, ES IMPORTANTE SEGUIR MONITOREANDO Y OPTIMIZANDO LOS PROCESOS DE VIABILIDAD JURÍDICA Y TÉCNICA PARA FACILITAR UNA MAYOR CANTIDAD DE ENTREGAS EN EL FUTURO, MEJORANDO ASÍ LA EFICIENCIA Y LA SATISFACCIÓN GENERAL DE LA POBLACIÓN REASENTADA. </t>
    </r>
    <r>
      <rPr>
        <b/>
        <sz val="10"/>
        <rFont val="Arial"/>
        <family val="2"/>
      </rPr>
      <t xml:space="preserve">SEPTIEMBE </t>
    </r>
    <r>
      <rPr>
        <sz val="10"/>
        <rFont val="Arial"/>
        <family val="2"/>
      </rPr>
      <t xml:space="preserve">	EL INDICADOR "NUEVOS HOGARES QUE SUPERAN EL DÉFICIT CUANTITATIVO DE VIVIENDA" MIDE LA CANTIDAD DE HOGARES QUE LOGRAN MEJORAR SUS CONDICIONES HABITACIONALES MEDIANTE LA ENTREGA DE VIVIENDAS NUEVAS O USADAS. EN SEPTIEMBRE, SE ENTREGARON 112 UNIDADES EN EL PROYECTO HABITACIONAL EL TRIUNFO, DIRIGIDO A LA POBLACIÓN REASENTADA POR RIESGO Y/O DESASTRE, QUIENES PREVIAMENTE VIVÍAN EN ARRENDAMIENTO TEMPORAL. ESTE AVANCE CONTRIBUYE SIGNIFICATIVAMENTE A REDUCIR EL DÉFICIT HABITACIONAL Y MEJORAR LA CALIDAD DE VIDA DE ESTAS FAMILIAS. </t>
    </r>
    <r>
      <rPr>
        <b/>
        <sz val="10"/>
        <rFont val="Arial"/>
        <family val="2"/>
      </rPr>
      <t>OCTUBRE</t>
    </r>
    <r>
      <rPr>
        <sz val="10"/>
        <rFont val="Arial"/>
        <family val="2"/>
      </rPr>
      <t>: DURANTE EL MES DE OCTUBRE, SE REALIZÓ LA ENTREGA DE UNA (1) UNIDAD DE VIVIENDA EN LA MODALIDAD DE VIVIENDA NUEVA A LA POBLACIÓN DE DEMANDA LIBRE. ES IMPORTANTE ACLARAR QUE ESTA FUE LA ÚNICA VIVIENDA QUE CONTÓ CON VIABILIDAD JURÍDICA POR PARTE DE LA SUBDIRECCIÓN JURÍDICA Y VIABILIDAD TÉCNICA POR PARTE DE LA SUBDIRECCIÓN DE DOTACIÓN, LO QUE PERMITIÓ EFECTUAR SU ENTREGA DE MANERA SATISFACTORIA.</t>
    </r>
    <r>
      <rPr>
        <b/>
        <sz val="10"/>
        <rFont val="Arial"/>
        <family val="2"/>
      </rPr>
      <t xml:space="preserve">NOVIEMBRE </t>
    </r>
    <r>
      <rPr>
        <sz val="10"/>
        <rFont val="Arial"/>
        <family val="2"/>
      </rPr>
      <t>PARA EL MES DE NOVIEMBRE NO SE REALIZARON ENTREGAS DE VIVIENDA EN NINGUNA MODALIDAD, YA QUE NO SE PRESENTARON VIABILIDADES JURIDICA POR PARTE DE LA SUBDIRECCION JURIDICA Y VIABILIDAD TECNICA POR PARTE DE LA SUBDIRECCION DE DOTACION PARA LA PROGRAMACION DE ENTREGAS DE VIVIENDA NUEVA Y USADA.</t>
    </r>
    <r>
      <rPr>
        <b/>
        <sz val="10"/>
        <rFont val="Arial"/>
        <family val="2"/>
      </rPr>
      <t xml:space="preserve"> DICIEMBRE </t>
    </r>
    <r>
      <rPr>
        <sz val="10"/>
        <rFont val="Arial"/>
        <family val="2"/>
      </rPr>
      <t>EN DICIEMBRE SE ENTREGARON 269 UNIDADES DE VIVIENDA EN EL PROYECTO HABITACIONAL VENTTO I: 268 NUEVAS PARA LA POBLACIÓN REASENTADA POR RIESGO Y/O DESASTRE, Y UNA USADA PARA LA POBLACIÓN DE OBRA PÚBLICA. ESTAS ENTREGAS CONTRIBUYEN A REDUCIR EL DÉFICIT CUANTITATIVO DE VIVIENDA, BENEFICIANDO A HOGARES QUE VIVÍAN EN CONDICIONES PRECARIAS, HACINAMIENTO O ZONAS DE ALTO RIESGO.</t>
    </r>
  </si>
  <si>
    <r>
      <t xml:space="preserve">ENERO: </t>
    </r>
    <r>
      <rPr>
        <sz val="10"/>
        <rFont val="Arial"/>
        <family val="2"/>
      </rPr>
      <t xml:space="preserve">PARA EL MES DE ENERO LA SUBDIRECCIÓN DE DOTACIÓN INFORMA MEDIANTE EL PROCESO DE GESTIÓN DE DESARROLLO DE SOLUCIONES HABITACIONALES EN EL INDICADOR DE GESTIÓN GDS-03 QUE PARA EL MES DE ENERO NO SE REALIZÓ EL REPORTE DE MEJORAMIENTOS DE VIVIENDA EJECUTADOS, PUES NO SE CONTÓ CON PLANTA DE APOYO A LA SUPERVISIÓN. ADEMÁS, LA SECRETARÍA DE GESTIÓN Y CONTROL TERRITORIAL NO REPORTÓ CONEXIONES A SSPP. </t>
    </r>
    <r>
      <rPr>
        <b/>
        <sz val="10"/>
        <rFont val="Arial"/>
        <family val="2"/>
      </rPr>
      <t xml:space="preserve">FEBRERO </t>
    </r>
    <r>
      <rPr>
        <sz val="10"/>
        <rFont val="Arial"/>
        <family val="2"/>
      </rPr>
      <t xml:space="preserve">LA SUBDIRECCIÓN DE DOTACIÓN INFORMA MEDIANTE EL PROCESO DE GESTIÓN DE DESARROLLO DE SOLUCIONES HABITACIONALES EN EL INDICADOR DE GESTIÓN GDS-03 QUE DURANTE EL MES DE FEBRERO FUERON REPORTADOS 43 EJECUCIONES DE LAS SIGUIENTES EJECUCIONES: SERPROAN RESOLUCIÓN 602 DE 2023 (40 EJECUCIONES) Y RESOLUCIÓN 872 DE 2023 (3). </t>
    </r>
    <r>
      <rPr>
        <b/>
        <sz val="10"/>
        <rFont val="Arial"/>
        <family val="2"/>
      </rPr>
      <t xml:space="preserve">MARZO </t>
    </r>
    <r>
      <rPr>
        <sz val="10"/>
        <rFont val="Arial"/>
        <family val="2"/>
      </rPr>
      <t>DURANTE EL MES DE MARZO SE EJECUTARON 106 MEJORAMIENTOS DE VIVIENDA ASÍ: SERPROAN: RESOLUCIÓN 602 DE 2023 :7, RESOLUCIÓN 755:10, RESOLUCIÓN 871: 25, RESOLUCIÓN 872:23. CORALES:RESOLUCIÓN 870: 41.</t>
    </r>
    <r>
      <rPr>
        <b/>
        <sz val="10"/>
        <rFont val="Arial"/>
        <family val="2"/>
      </rPr>
      <t xml:space="preserve"> ABRIL  </t>
    </r>
    <r>
      <rPr>
        <sz val="10"/>
        <rFont val="Arial"/>
        <family val="2"/>
      </rPr>
      <t xml:space="preserve">LA SUBDIRECCIÓN DOTACIÓN INFORMA MEDIANTE EL PROCESO DE GESTIÓN DE DESARROLLO DE SOLUCIONES HABITACIONALES EN EL INDICADOR DE GESTIÓN GDS-03 QUE PARA EL MES DE ABRIL FUERON EJECUTADOS 173 MEJORAMIENTOS DE VIVIENDA DE LOS OPERADORES SERPROAN (RESOLUCIÓN 602 DE 2023 : 8, RESOLUCIÓN 755: 45, RESOLUCIÓN 871: 43, RESOLUCIÓN 872: 45), OPERADOR CORALES (RESOLUCIÓN 870: 32). </t>
    </r>
    <r>
      <rPr>
        <b/>
        <sz val="10"/>
        <rFont val="Arial"/>
        <family val="2"/>
      </rPr>
      <t>MAYO L</t>
    </r>
    <r>
      <rPr>
        <sz val="10"/>
        <rFont val="Arial"/>
        <family val="2"/>
      </rPr>
      <t xml:space="preserve">A SUBDIRECCIÓN DOTACIÓN INFORMA MEDIANTE EL PROCESO DE GESTIÓN DE DESARROLLO DE SOLUCIONES HABITACIONALES EN EL INDICADOR DE GESTIÓN GDS-03 QUE PARA EL MES DE MAYO NO FUERON EJECUTADOS MEJORAMIENTOS DE VIVIENDA. </t>
    </r>
    <r>
      <rPr>
        <b/>
        <sz val="10"/>
        <rFont val="Arial"/>
        <family val="2"/>
      </rPr>
      <t xml:space="preserve">JUNIO 	</t>
    </r>
    <r>
      <rPr>
        <sz val="10"/>
        <rFont val="Arial"/>
        <family val="2"/>
      </rPr>
      <t xml:space="preserve">DURANTE EL MES DE JUNIO NO FUERON EJECUTADOS MEJROAMIENTOS DE VIVIENDA. ACTUALMENTE, EL ISVIMED, ARTICULA CON ENTIDADES NACIONALES (MVCT), DEPARTAMENTALES (VIVA) DISTRITALES, LA EJECUCIÓN DE LOS SUBSIDIOS PENDIENTES POR ASIGNACIÓN DE RECURSOS. </t>
    </r>
    <r>
      <rPr>
        <b/>
        <sz val="10"/>
        <rFont val="Arial"/>
        <family val="2"/>
      </rPr>
      <t>JULIO</t>
    </r>
    <r>
      <rPr>
        <sz val="10"/>
        <rFont val="Arial"/>
        <family val="2"/>
      </rPr>
      <t xml:space="preserve"> LA SUBDIRECCIÓN DOTACIÓN INFORMA MEDIANTE EL PROCESO DE GESTIÓN DE DESARROLLO DE SOLUCIONES HABITACIONALES EN EL INDICADOR DE GESTIÓN GDS-03 QUE DURANTE EL MES DE JULIO NO FUERON EJECUTADOS MEJORAMIENTOS DE VIVIENDA. ACTUALMENTE, EL ISVIMED, ARTICULA CON ENTIDADES NACIONALES (MVCT), DEPARTAMENTALES (VIVA) DISTRITALES, LA EJECUCIÓN DE LOS SUBSIDIOS PENDIENTES POR ASIGNACIÓN DE RECURSOS.</t>
    </r>
    <r>
      <rPr>
        <b/>
        <sz val="10"/>
        <rFont val="Arial"/>
        <family val="2"/>
      </rPr>
      <t xml:space="preserve"> AGOSTO</t>
    </r>
    <r>
      <rPr>
        <sz val="10"/>
        <rFont val="Arial"/>
        <family val="2"/>
      </rPr>
      <t xml:space="preserve">   EN EL MES DE AGOSTO, NO SE EJECUTARON MEJORAMIENTOS DE VIVIENDA, UN INDICADOR CLAVE EN LA EVALUACIÓN DE LA EFECTIVIDAD DE LAS INTERVENCIONES PARA LA MEJORA DE CONDICIONES HABITACIONALES. ESTE INDICADOR, QUE REFLEJA EL NÚMERO DE MEJORAMIENTOS DE VIVIENDA REALIZADOS, ES ESENCIAL PARA MEDIR EL IMPACTO DE LOS SUBSIDIOS Y PROGRAMAS DE MEJORA EN LA CALIDAD DE VIDA DE LOS BENEFICIARIOS. SE ESTA ABORDANDO MEDIANTE MEJORAS EN LA PLANIFICACIÓN, LA GESTIÓN DE RECURSOS Y LA COMUNICACIÓN. ACTUALMENTE, EL ISVIMED, ARTICULA CON ENTIDADES NACIONALES (MVCT), DEPARTAMENTALES (VIVA) DISTRITALES, LA EJECUCIÓN DE LOS SUBSIDIOS PENDIENTES POR ASIGNACIÓN DE RECURSOS. </t>
    </r>
    <r>
      <rPr>
        <b/>
        <sz val="10"/>
        <rFont val="Arial"/>
        <family val="2"/>
      </rPr>
      <t xml:space="preserve">SEPTIEMBRE </t>
    </r>
    <r>
      <rPr>
        <sz val="10"/>
        <rFont val="Arial"/>
        <family val="2"/>
      </rPr>
      <t xml:space="preserve">	DURANTE SEPTIEMBRE, NO SE EJECUTARON MEJORAMIENTOS DE VIVIENDA PARA EL INDICADOR "NUEVOS HOGARES QUE SUPERAN EL DÉFICIT CUALITATIVO DE VIVIENDA". ESTE INDICADOR MIDE LA CANTIDAD DE HOGARES QUE MEJORAN SUS CONDICIONES HABITACIONALES A TRAVÉS DE INTERVENCIONES TÉCNICAS Y SOCIALES. ACTUALMENTE, EL ISVIMED TRABAJA EN LA ARTICULACIÓN CON ENTIDADES NACIONALES (MVCT) Y DISTRITALES PARA LA ASIGNACIÓN DE RECURSOS, CON EL OBJETIVO DE SUPERAR LAS CARENCIAS BÁSICAS Y MEJORAR LA SALUD HABITACIONAL DE LOS HOGARES.</t>
    </r>
    <r>
      <rPr>
        <b/>
        <sz val="10"/>
        <rFont val="Arial"/>
        <family val="2"/>
      </rPr>
      <t xml:space="preserve">OCTUBRE: </t>
    </r>
    <r>
      <rPr>
        <sz val="10"/>
        <rFont val="Arial"/>
        <family val="2"/>
      </rPr>
      <t xml:space="preserve">LA SUBDIRECCIÓN DE DOTACIÓN INFORMA, A TRAVÉS DEL PROCESO DE GESTIÓN DE DESARROLLO DE SOLUCIONES HABITACIONALES, QUE DURANTE EL MES DE OCTUBRE NO SE EJECUTARON MEJORAMIENTOS DE VIVIENDA, LO QUE AFECTA EL INDICADOR "NUEVOS HOGARES QUE SUPERAN EL DÉFICIT CUALITATIVO DE VIVIENDA". ACTUALMENTE, EL ISVIMED ESTÁ COORDINANDO CON ENTIDADES NACIONALES (COMO EL MVCT), DEPARTAMENTALES (VIVA) Y DISTRITALES LA EJECUCIÓN DE LOS SUBSIDIOS PENDIENTES, LOS CUALES ESTÁN A LA ESPERA DE LA ASIGNACIÓN DE RECURSOS. </t>
    </r>
    <r>
      <rPr>
        <b/>
        <sz val="10"/>
        <rFont val="Arial"/>
        <family val="2"/>
      </rPr>
      <t xml:space="preserve">NOVIEMBRE </t>
    </r>
    <r>
      <rPr>
        <sz val="10"/>
        <rFont val="Arial"/>
        <family val="2"/>
      </rPr>
      <t xml:space="preserve">EN EL MES DE NOVIEMBRE, NO SE EJECUTARON MEJORAMIENTOS DE VIVIENDA, UN INDICADOR CLAVE EN LA EVALUACIÓN DE LA EFECTIVIDAD DE LAS INTERVENCIONES PARA LA MEJORA DE CONDICIONES HABITACIONALES. ESTE INDICADOR, QUE REFLEJA EL NÚMERO DE MEJORAMIENTOS DE VIVIENDA REALIZADOS, ES ESENCIAL PARA MEDIR EL IMPACTO DE LOS SUBSIDIOS Y PROGRAMAS DE MEJORA EN LA CALIDAD DE VIDA DE LOS BENEFICIARIOS. SE ESTA ABORDANDO MEDIANTE MEJORAS EN LA PLANIFICACIÓN, LA GESTIÓN DE RECURSOS Y LA COMUNICACIÓN. ACTUALMENTE, EL ISVIMED, ARTICULA CON ENTIDADES NACIONALES (MVCT), DEPARTAMENTALES (VIVA) DISTRITALES, LA EJECUCIÓN DE LOS SUBSIDIOS PENDIENTES POR ASIGNACIÓN DE RECURSOS. </t>
    </r>
    <r>
      <rPr>
        <b/>
        <sz val="10"/>
        <rFont val="Arial"/>
        <family val="2"/>
      </rPr>
      <t xml:space="preserve">DICIEMRE 	</t>
    </r>
    <r>
      <rPr>
        <sz val="10"/>
        <rFont val="Arial"/>
        <family val="2"/>
      </rPr>
      <t>DURANTE DICIEMBRE SE EJECUTARON 191 MEJORAMIENTOS DE VIVIENDA EN EL MARCO DE DIVERSAS RESOLUCIONES: 14 MEJORAS BAJO EL PRESUPUESTO POAI (INVITACIÓN 001-2024), 71 MEJORAS EN EL CI 196 ISVIMED COMFAMA, 11 MEJORAS EN EL CI 418 ISVIMED ARGOS Y 95 MEJORAS EN EL PRESUPUESTO PP (22PP99) CON LA FUNDACIÓN FORJANDO FUTUROS. ESTAS ACCIONES BENEFICIAN A HOGARES VULNERABLES AL MEJORAR SUS CONDICIONES HABITACIONALES, CONTRIBUYENDO A SUPERAR DEFICIENCIAS ESTRUCTURALES Y MEJORAR LA SALUD HABITACIONAL.</t>
    </r>
  </si>
  <si>
    <r>
      <rPr>
        <b/>
        <sz val="9"/>
        <rFont val="Arial"/>
        <family val="2"/>
      </rPr>
      <t>ENERO</t>
    </r>
    <r>
      <rPr>
        <sz val="9"/>
        <rFont val="Arial"/>
        <family val="2"/>
      </rPr>
      <t xml:space="preserve">: EN EL MES DE ENERO NO FUERON ASIGNADOS SUBSIDIOS PARA MEJORAMIENTO DE VIVIENDA  </t>
    </r>
    <r>
      <rPr>
        <b/>
        <sz val="9"/>
        <rFont val="Arial"/>
        <family val="2"/>
      </rPr>
      <t xml:space="preserve">FEBRERO </t>
    </r>
    <r>
      <rPr>
        <sz val="9"/>
        <rFont val="Arial"/>
        <family val="2"/>
      </rPr>
      <t xml:space="preserve">EN EL MES DE FEBRERO  NO FUERON ASIGNADOS SUBSIDIOS PARA MEJORAMIENTO DE VIVIENDA. </t>
    </r>
    <r>
      <rPr>
        <b/>
        <sz val="9"/>
        <rFont val="Arial"/>
        <family val="2"/>
      </rPr>
      <t xml:space="preserve">MARZO: </t>
    </r>
    <r>
      <rPr>
        <sz val="9"/>
        <rFont val="Arial"/>
        <family val="2"/>
      </rPr>
      <t xml:space="preserve">N EL MES DE MARZO NO FUERON ASIGNADOS SUBSIDIOS PARA MEJORAMIENTO DE VIVIENDA. </t>
    </r>
    <r>
      <rPr>
        <b/>
        <sz val="9"/>
        <rFont val="Arial"/>
        <family val="2"/>
      </rPr>
      <t xml:space="preserve">ABRIL </t>
    </r>
    <r>
      <rPr>
        <sz val="9"/>
        <rFont val="Arial"/>
        <family val="2"/>
      </rPr>
      <t>EN EL MES DE ABRIL NO FUERON ASIGNADOS SUBSIDIOS PARA MEJORAMIENTO DE VIVIENDA POR PL Y PP.</t>
    </r>
    <r>
      <rPr>
        <b/>
        <sz val="9"/>
        <rFont val="Arial"/>
        <family val="2"/>
      </rPr>
      <t xml:space="preserve"> MAYO </t>
    </r>
    <r>
      <rPr>
        <sz val="9"/>
        <rFont val="Arial"/>
        <family val="2"/>
      </rPr>
      <t xml:space="preserve">PARA EL MES DE MAYO NO FUERON ASIGNADOS SUBSIDIOS PARA MEJORAMIENTO DE VIVIENDA. </t>
    </r>
    <r>
      <rPr>
        <b/>
        <sz val="9"/>
        <rFont val="Arial"/>
        <family val="2"/>
      </rPr>
      <t xml:space="preserve">JUNIO </t>
    </r>
    <r>
      <rPr>
        <sz val="9"/>
        <rFont val="Arial"/>
        <family val="2"/>
      </rPr>
      <t xml:space="preserve">EN EL MES DE JUNIO NO FUERON ASIGNADOS SUBSIDIOS PARA MEJORAMIENTO DE VIVIENDA. </t>
    </r>
    <r>
      <rPr>
        <b/>
        <sz val="9"/>
        <rFont val="Arial"/>
        <family val="2"/>
      </rPr>
      <t>JULIO</t>
    </r>
    <r>
      <rPr>
        <sz val="9"/>
        <rFont val="Arial"/>
        <family val="2"/>
      </rPr>
      <t xml:space="preserve"> EN EL MES DE JULIO NO FUERON ASIGNADOS SUBSIDIOS PARA MEJORAMIENTO DE VIVIENDA. ACTUALMENTE, EL ISVIMED, ARTICULA CON ENTIDADES NACIONALES (MVCT), DEPARTAMENTALES (VIVA) DISTRITALES, LA EJECUCIÓN DE LOS SUBSIDIOS PENDIENTES POR ASIGNACIÓN DE RECURSOS. </t>
    </r>
    <r>
      <rPr>
        <b/>
        <sz val="9"/>
        <rFont val="Arial"/>
        <family val="2"/>
      </rPr>
      <t xml:space="preserve">AGOSTO  </t>
    </r>
    <r>
      <rPr>
        <sz val="9"/>
        <rFont val="Arial"/>
        <family val="2"/>
      </rPr>
      <t xml:space="preserve">EN EL MES DE AGOSTO NO FUERON ASIGNADOS SUBSIDIOS AL INDICADOR HOGARES BENEFICIADOS CON SUBSIDIOS ASIGNADOS PARA MEJORAMIENTO DE VIVIENDA. ACTUALMENTE, EL ISVIMED, ARTICULA CON ENTIDADES NACIONALES (MVCT), DEPARTAMENTALES (VIVA) DISTRITALES, LA EJECUCIÓN DE LOS SUBSIDIOS PENDIENTES POR ASIGNACIÓN DE RECURSOS. </t>
    </r>
    <r>
      <rPr>
        <b/>
        <sz val="9"/>
        <rFont val="Arial"/>
        <family val="2"/>
      </rPr>
      <t xml:space="preserve">SEPTIEMBRE </t>
    </r>
    <r>
      <rPr>
        <sz val="9"/>
        <rFont val="Arial"/>
        <family val="2"/>
      </rPr>
      <t xml:space="preserve"> DURANTE EL MES DE SEPTIEMBRE FUERON BENEFICADOS 407 HOGARES SUBSIDIO POAI PARA MEJORAMIENTO DE VIVIENDA ASÍ: CORPORACIÓN PRESENTES 331 BENEFICARIOS (RESOLUCIONES 1098, 1097, 1099), CORPORACIÓN PRESENTE 24 BENEFICIARIOS (RESOLUCIÓN 659), FUNDACIÓN BERTHA MARTÍNEZ 26 BENEFICIARIOS (RESOLUCIÓN 658), FUNDACIÓN APOSTOLADO LA AGUJA 26 BENEFICIARIOS (RESOLUCIÓN 660).</t>
    </r>
    <r>
      <rPr>
        <b/>
        <sz val="9"/>
        <rFont val="Arial"/>
        <family val="2"/>
      </rPr>
      <t xml:space="preserve"> OCTUBRE:</t>
    </r>
    <r>
      <rPr>
        <sz val="9"/>
        <rFont val="Arial"/>
        <family val="2"/>
      </rPr>
      <t xml:space="preserve"> DURANTE EL MES DE OCTUBRE FUERON BENEFICADOS 81 HOGARES SUBSIDIO POAI PARA MEJORAMIENTO DE VIVIENDA ASI: CORPORACION PRESENTES (29 BENEFICARIOS), FUNDACION APOSTOLADO LA AGUJA (25 BENEFICIARIOS) Y FUNDACIÓN BERTHA MARTINEZ (27 BENEFICIARIOS) </t>
    </r>
    <r>
      <rPr>
        <b/>
        <sz val="9"/>
        <rFont val="Arial"/>
        <family val="2"/>
      </rPr>
      <t xml:space="preserve">NOVIEMBRE </t>
    </r>
    <r>
      <rPr>
        <sz val="9"/>
        <rFont val="Arial"/>
        <family val="2"/>
      </rPr>
      <t xml:space="preserve">DURANTE EL MES DE NOVIEMBRE SE ASIGNARON: CONTRATO 418-2024 ISVIMED ARGOS (11 SUBSIDIOS), MINISTERIO DE VIVIENDA CIUDAD Y TERRITORIO MVCT (26 SUBSIDIOS), CONTRATO 003-2024 FUNDACIÓN FORJANDO FUTUROS (141 SUBSIDIOS) PARA UN TOTAL DE 178. </t>
    </r>
    <r>
      <rPr>
        <b/>
        <sz val="9"/>
        <rFont val="Arial"/>
        <family val="2"/>
      </rPr>
      <t xml:space="preserve">DICIEMBRE 	</t>
    </r>
    <r>
      <rPr>
        <sz val="9"/>
        <rFont val="Arial"/>
        <family val="2"/>
      </rPr>
      <t xml:space="preserve">	DURANTE EL MES DE DICIEMBRE SE ASIGNARON 151 SDMV PRESUPESUTO POAI ASÍ: INVITACIÓN 003-2024 FUNDACIÓN FORJANDO FUTUROS (70 SUBSIDIOS) Y 81 SDMV DEL CONVENIO 418-2024 CON LA FUNDACIÓN ARGOS, PARA UN TOTAL DE 151 ASIGNACIONES.</t>
    </r>
  </si>
  <si>
    <r>
      <t>Avance Acumulado Total Año</t>
    </r>
    <r>
      <rPr>
        <b/>
        <sz val="9"/>
        <color theme="0" tint="-0.249977111117893"/>
        <rFont val="Calibri"/>
        <family val="2"/>
        <scheme val="minor"/>
      </rPr>
      <t xml:space="preserve">(f)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</si>
</sst>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43" formatCode="_-* #,##0.00_-;\-* #,##0.00_-;_-* &quot;-&quot;??_-;_-@_-"/>
    <numFmt numFmtId="164" formatCode="#,##0\ &quot;€&quot;;\-#,##0\ &quot;€&quot;"/>
    <numFmt numFmtId="165" formatCode="_-* #,##0.00\ &quot;€&quot;_-;\-* #,##0.00\ &quot;€&quot;_-;_-* &quot;-&quot;??\ &quot;€&quot;_-;_-@_-"/>
    <numFmt numFmtId="166" formatCode="_-&quot;$&quot;* #,##0.00_-;\-&quot;$&quot;* #,##0.00_-;_-&quot;$&quot;* &quot;-&quot;??_-;_-@_-"/>
    <numFmt numFmtId="167" formatCode="_(&quot;$&quot;\ * #,##0.00_);_(&quot;$&quot;\ * \(#,##0.00\);_(&quot;$&quot;\ * &quot;-&quot;??_);_(@_)"/>
    <numFmt numFmtId="168" formatCode="_(* #,##0.00_);_(* \(#,##0.00\);_(* &quot;-&quot;??_);_(@_)"/>
    <numFmt numFmtId="169" formatCode="0.0%"/>
    <numFmt numFmtId="170" formatCode="&quot;$&quot;#,##0"/>
    <numFmt numFmtId="171" formatCode="_(* #,##0_);_(* \(#,##0\);_(* &quot;-&quot;??_);_(@_)"/>
    <numFmt numFmtId="172" formatCode="_(&quot;$&quot;\ * #,##0_);_(&quot;$&quot;\ * \(#,##0\);_(&quot;$&quot;\ * &quot;-&quot;??_);_(@_)"/>
    <numFmt numFmtId="173" formatCode="[$-C0A]dd\-mmm\-yy;@"/>
    <numFmt numFmtId="174" formatCode="_ [$€-2]\ * #,##0.00_ ;_ [$€-2]\ * \-#,##0.00_ ;_ [$€-2]\ * &quot;-&quot;??_ "/>
    <numFmt numFmtId="175" formatCode="&quot;$&quot;\ #,##0;&quot;$&quot;\ \-#,##0"/>
    <numFmt numFmtId="176" formatCode="_-* #,##0.00\ _€_-;\-* #,##0.00\ _€_-;_-* &quot;-&quot;??\ _€_-;_-@_-"/>
    <numFmt numFmtId="177" formatCode="_ * #,##0.00_ ;_ * \-#,##0.00_ ;_ * &quot;-&quot;??_ ;_ @_ "/>
    <numFmt numFmtId="178" formatCode="_(* #,##0.0_);_(* \(#,##0.0\);_(* &quot;-&quot;??_);_(@_)"/>
    <numFmt numFmtId="179" formatCode="&quot;$&quot;\ #,##0;[Red]&quot;$&quot;\ \-#,##0"/>
    <numFmt numFmtId="180" formatCode="_-* #,##0\ _€_-;\-* #,##0\ _€_-;_-* &quot;-&quot;??\ _€_-;_-@_-"/>
    <numFmt numFmtId="181" formatCode="_ &quot;$&quot;\ * #,##0.00_ ;_ &quot;$&quot;\ * \-#,##0.00_ ;_ &quot;$&quot;\ * &quot;-&quot;??_ ;_ @_ "/>
    <numFmt numFmtId="182" formatCode="_(&quot;$&quot;* #,##0.00_);_(&quot;$&quot;* \(#,##0.00\);_(&quot;$&quot;* &quot;-&quot;??_);_(@_)"/>
    <numFmt numFmtId="183" formatCode="_-* #,##0_-;\-* #,##0_-;_-* &quot;-&quot;??_-;_-@_-"/>
  </numFmts>
  <fonts count="68" x14ac:knownFonts="1">
    <font>
      <sz val="11"/>
      <color theme="1"/>
      <name val="Calibri"/>
      <family val="2"/>
      <scheme val="minor"/>
    </font>
    <font>
      <b/>
      <sz val="9"/>
      <color rgb="FFFFFFFF"/>
      <name val="Calibri"/>
      <family val="2"/>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6"/>
      <color theme="1"/>
      <name val="Calibri"/>
      <family val="2"/>
      <scheme val="minor"/>
    </font>
    <font>
      <b/>
      <sz val="14"/>
      <color theme="1"/>
      <name val="Calibri"/>
      <family val="2"/>
      <scheme val="minor"/>
    </font>
    <font>
      <b/>
      <sz val="12"/>
      <color theme="1"/>
      <name val="Calibri"/>
      <family val="2"/>
      <scheme val="minor"/>
    </font>
    <font>
      <b/>
      <sz val="10"/>
      <color theme="1"/>
      <name val="Calibri"/>
      <family val="2"/>
      <scheme val="minor"/>
    </font>
    <font>
      <sz val="10"/>
      <color theme="1"/>
      <name val="Calibri"/>
      <family val="2"/>
      <scheme val="minor"/>
    </font>
    <font>
      <b/>
      <sz val="9"/>
      <color theme="0"/>
      <name val="Calibri"/>
      <family val="2"/>
      <scheme val="minor"/>
    </font>
    <font>
      <sz val="7"/>
      <color theme="1"/>
      <name val="Calibri"/>
      <family val="2"/>
      <scheme val="minor"/>
    </font>
    <font>
      <b/>
      <sz val="9"/>
      <color theme="0" tint="-0.14999847407452621"/>
      <name val="Calibri"/>
      <family val="2"/>
      <scheme val="minor"/>
    </font>
    <font>
      <b/>
      <sz val="14"/>
      <color theme="0" tint="-0.249977111117893"/>
      <name val="Calibri"/>
      <family val="2"/>
      <scheme val="minor"/>
    </font>
    <font>
      <b/>
      <sz val="9"/>
      <color theme="0" tint="-0.249977111117893"/>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9"/>
      <name val="Calibri"/>
      <family val="2"/>
      <scheme val="minor"/>
    </font>
    <font>
      <sz val="11"/>
      <name val="Calibri"/>
      <family val="2"/>
      <scheme val="minor"/>
    </font>
    <font>
      <b/>
      <sz val="16"/>
      <name val="Calibri"/>
      <family val="2"/>
      <scheme val="minor"/>
    </font>
    <font>
      <b/>
      <sz val="16"/>
      <color theme="0"/>
      <name val="Calibri"/>
      <family val="2"/>
      <scheme val="minor"/>
    </font>
    <font>
      <sz val="12"/>
      <color theme="1"/>
      <name val="Calibri"/>
      <family val="2"/>
      <scheme val="minor"/>
    </font>
    <font>
      <b/>
      <sz val="14"/>
      <color theme="0"/>
      <name val="Calibri"/>
      <family val="2"/>
      <scheme val="minor"/>
    </font>
    <font>
      <b/>
      <sz val="16"/>
      <color theme="0" tint="-0.249977111117893"/>
      <name val="Calibri"/>
      <family val="2"/>
      <scheme val="minor"/>
    </font>
    <font>
      <sz val="12"/>
      <color theme="1" tint="0.499984740745262"/>
      <name val="Calibri"/>
      <family val="2"/>
      <scheme val="minor"/>
    </font>
    <font>
      <b/>
      <sz val="26"/>
      <color theme="1"/>
      <name val="Calibri"/>
      <family val="2"/>
      <scheme val="minor"/>
    </font>
    <font>
      <sz val="10"/>
      <color theme="1"/>
      <name val="Arial"/>
      <family val="2"/>
    </font>
    <font>
      <sz val="9"/>
      <color theme="1"/>
      <name val="Arial"/>
      <family val="2"/>
    </font>
    <font>
      <sz val="9"/>
      <name val="Arial"/>
      <family val="2"/>
    </font>
    <font>
      <b/>
      <sz val="9"/>
      <name val="Arial"/>
      <family val="2"/>
    </font>
    <font>
      <b/>
      <sz val="9"/>
      <color theme="1"/>
      <name val="Calibri"/>
      <family val="2"/>
    </font>
    <font>
      <b/>
      <sz val="10"/>
      <name val="Arial"/>
      <family val="2"/>
    </font>
    <font>
      <sz val="9"/>
      <color rgb="FF000000"/>
      <name val="Arial"/>
      <family val="2"/>
    </font>
    <font>
      <sz val="9"/>
      <color rgb="FF000000"/>
      <name val="Calibri"/>
      <family val="2"/>
    </font>
  </fonts>
  <fills count="48">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39997558519241921"/>
        <bgColor indexed="64"/>
      </patternFill>
    </fill>
    <fill>
      <patternFill patternType="solid">
        <fgColor theme="1" tint="0.249977111117893"/>
        <bgColor indexed="64"/>
      </patternFill>
    </fill>
    <fill>
      <patternFill patternType="solid">
        <fgColor rgb="FFFF0000"/>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rgb="FF92D050"/>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theme="0"/>
      </top>
      <bottom/>
      <diagonal/>
    </border>
    <border>
      <left/>
      <right/>
      <top style="hair">
        <color theme="0"/>
      </top>
      <bottom style="hair">
        <color theme="0"/>
      </bottom>
      <diagonal/>
    </border>
    <border>
      <left style="thin">
        <color theme="0"/>
      </left>
      <right style="thin">
        <color theme="0"/>
      </right>
      <top style="thin">
        <color theme="0"/>
      </top>
      <bottom style="thin">
        <color theme="0"/>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64"/>
      </right>
      <top style="thin">
        <color indexed="64"/>
      </top>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799">
    <xf numFmtId="0" fontId="0" fillId="0" borderId="0"/>
    <xf numFmtId="9" fontId="2" fillId="0" borderId="0" applyFont="0" applyFill="0" applyBorder="0" applyAlignment="0" applyProtection="0"/>
    <xf numFmtId="168" fontId="2" fillId="0" borderId="0" applyFont="0" applyFill="0" applyBorder="0" applyAlignment="0" applyProtection="0"/>
    <xf numFmtId="167" fontId="2" fillId="0" borderId="0" applyFont="0" applyFill="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0"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0" fontId="24" fillId="25"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0" fontId="24" fillId="25"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0" fontId="24" fillId="25"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0" fontId="24" fillId="25"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0"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0" fontId="24" fillId="26"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0" fontId="24" fillId="26"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0" fontId="24" fillId="26"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0" fontId="24" fillId="26"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0"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0" fontId="24" fillId="27"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0" fontId="24" fillId="27"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0" fontId="24" fillId="27"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0" fontId="24" fillId="27"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0"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0" fontId="24" fillId="28"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0" fontId="24" fillId="28"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0" fontId="24" fillId="28"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0" fontId="24" fillId="28"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0"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0" fontId="24" fillId="29"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0" fontId="24" fillId="29"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0" fontId="24" fillId="29"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0" fontId="24" fillId="29"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0"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0" fontId="24" fillId="3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0" fontId="24" fillId="3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0" fontId="24" fillId="3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0" fontId="24" fillId="3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0"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0" fontId="24" fillId="3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0" fontId="24" fillId="3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0" fontId="24" fillId="3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0" fontId="24" fillId="3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0"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0" fontId="24" fillId="32"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0" fontId="24" fillId="32"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0" fontId="24" fillId="32"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0" fontId="24" fillId="32"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0"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0" fontId="24" fillId="33"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0" fontId="24" fillId="33"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0" fontId="24" fillId="33"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0" fontId="24" fillId="33"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0"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0" fontId="24" fillId="28"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0" fontId="24" fillId="28"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0" fontId="24" fillId="28"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0" fontId="24" fillId="28"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0"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0" fontId="24" fillId="31"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0" fontId="24" fillId="31"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0" fontId="24" fillId="31"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0" fontId="24" fillId="31"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0"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0" fontId="24" fillId="34"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0" fontId="24" fillId="34"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0" fontId="24" fillId="34"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0" fontId="24" fillId="34"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2" borderId="0" applyNumberFormat="0" applyBorder="0" applyAlignment="0" applyProtection="0"/>
    <xf numFmtId="0" fontId="25" fillId="32" borderId="0" applyNumberFormat="0" applyBorder="0" applyAlignment="0" applyProtection="0"/>
    <xf numFmtId="0" fontId="25" fillId="32" borderId="0" applyNumberFormat="0" applyBorder="0" applyAlignment="0" applyProtection="0"/>
    <xf numFmtId="0" fontId="25" fillId="32" borderId="0" applyNumberFormat="0" applyBorder="0" applyAlignment="0" applyProtection="0"/>
    <xf numFmtId="0" fontId="25" fillId="32" borderId="0" applyNumberFormat="0" applyBorder="0" applyAlignment="0" applyProtection="0"/>
    <xf numFmtId="0" fontId="25" fillId="33" borderId="0" applyNumberFormat="0" applyBorder="0" applyAlignment="0" applyProtection="0"/>
    <xf numFmtId="0" fontId="25" fillId="33" borderId="0" applyNumberFormat="0" applyBorder="0" applyAlignment="0" applyProtection="0"/>
    <xf numFmtId="0" fontId="25" fillId="33" borderId="0" applyNumberFormat="0" applyBorder="0" applyAlignment="0" applyProtection="0"/>
    <xf numFmtId="0" fontId="25" fillId="33" borderId="0" applyNumberFormat="0" applyBorder="0" applyAlignment="0" applyProtection="0"/>
    <xf numFmtId="0" fontId="25" fillId="33"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25" fillId="38" borderId="0" applyNumberFormat="0" applyBorder="0" applyAlignment="0" applyProtection="0"/>
    <xf numFmtId="0" fontId="25" fillId="38" borderId="0" applyNumberFormat="0" applyBorder="0" applyAlignment="0" applyProtection="0"/>
    <xf numFmtId="0" fontId="25" fillId="38" borderId="0" applyNumberFormat="0" applyBorder="0" applyAlignment="0" applyProtection="0"/>
    <xf numFmtId="0" fontId="25" fillId="38"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7" fillId="39" borderId="16" applyNumberFormat="0" applyAlignment="0" applyProtection="0"/>
    <xf numFmtId="0" fontId="27" fillId="39" borderId="16" applyNumberFormat="0" applyAlignment="0" applyProtection="0"/>
    <xf numFmtId="0" fontId="27" fillId="39" borderId="16" applyNumberFormat="0" applyAlignment="0" applyProtection="0"/>
    <xf numFmtId="0" fontId="27" fillId="39" borderId="16" applyNumberFormat="0" applyAlignment="0" applyProtection="0"/>
    <xf numFmtId="0" fontId="27" fillId="39" borderId="16" applyNumberFormat="0" applyAlignment="0" applyProtection="0"/>
    <xf numFmtId="0" fontId="28" fillId="40" borderId="17" applyNumberFormat="0" applyAlignment="0" applyProtection="0"/>
    <xf numFmtId="0" fontId="28" fillId="40" borderId="17" applyNumberFormat="0" applyAlignment="0" applyProtection="0"/>
    <xf numFmtId="0" fontId="28" fillId="40" borderId="17" applyNumberFormat="0" applyAlignment="0" applyProtection="0"/>
    <xf numFmtId="0" fontId="28" fillId="40" borderId="17" applyNumberFormat="0" applyAlignment="0" applyProtection="0"/>
    <xf numFmtId="0" fontId="28" fillId="40" borderId="17" applyNumberFormat="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31" fillId="30" borderId="16" applyNumberFormat="0" applyAlignment="0" applyProtection="0"/>
    <xf numFmtId="0" fontId="31" fillId="30" borderId="16" applyNumberFormat="0" applyAlignment="0" applyProtection="0"/>
    <xf numFmtId="0" fontId="31" fillId="30" borderId="16" applyNumberFormat="0" applyAlignment="0" applyProtection="0"/>
    <xf numFmtId="0" fontId="31" fillId="30" borderId="16" applyNumberFormat="0" applyAlignment="0" applyProtection="0"/>
    <xf numFmtId="0" fontId="31" fillId="30" borderId="16" applyNumberFormat="0" applyAlignment="0" applyProtection="0"/>
    <xf numFmtId="174" fontId="32" fillId="0" borderId="0" applyFont="0" applyFill="0" applyBorder="0" applyAlignment="0" applyProtection="0"/>
    <xf numFmtId="174" fontId="32" fillId="0" borderId="0" applyFont="0" applyFill="0" applyBorder="0" applyAlignment="0" applyProtection="0"/>
    <xf numFmtId="174" fontId="32" fillId="0" borderId="0" applyFont="0" applyFill="0" applyBorder="0" applyAlignment="0" applyProtection="0"/>
    <xf numFmtId="174"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4" fontId="32" fillId="0" borderId="0" applyFont="0" applyFill="0" applyBorder="0" applyAlignment="0" applyProtection="0"/>
    <xf numFmtId="174" fontId="32" fillId="0" borderId="0" applyFont="0" applyFill="0" applyBorder="0" applyAlignment="0" applyProtection="0"/>
    <xf numFmtId="174"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0" fontId="33" fillId="0" borderId="0"/>
    <xf numFmtId="0" fontId="34" fillId="0" borderId="0" applyNumberFormat="0" applyFill="0" applyBorder="0" applyAlignment="0" applyProtection="0">
      <alignment vertical="top"/>
      <protection locked="0"/>
    </xf>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75" fontId="32" fillId="0" borderId="0" applyFont="0" applyFill="0" applyBorder="0" applyAlignment="0" applyProtection="0"/>
    <xf numFmtId="175" fontId="32" fillId="0" borderId="0" applyFont="0" applyFill="0" applyBorder="0" applyAlignment="0" applyProtection="0"/>
    <xf numFmtId="175" fontId="32" fillId="0" borderId="0" applyFont="0" applyFill="0" applyBorder="0" applyAlignment="0" applyProtection="0"/>
    <xf numFmtId="176" fontId="24" fillId="0" borderId="0" applyFont="0" applyFill="0" applyBorder="0" applyAlignment="0" applyProtection="0"/>
    <xf numFmtId="168" fontId="2" fillId="0" borderId="0" applyFont="0" applyFill="0" applyBorder="0" applyAlignment="0" applyProtection="0"/>
    <xf numFmtId="168" fontId="32" fillId="0" borderId="0" applyFont="0" applyFill="0" applyBorder="0" applyAlignment="0" applyProtection="0"/>
    <xf numFmtId="43" fontId="24" fillId="0" borderId="0" applyFont="0" applyFill="0" applyBorder="0" applyAlignment="0" applyProtection="0"/>
    <xf numFmtId="177"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8" fontId="24" fillId="0" borderId="0" applyFont="0" applyFill="0" applyBorder="0" applyAlignment="0" applyProtection="0"/>
    <xf numFmtId="177" fontId="32" fillId="0" borderId="0" applyFont="0" applyFill="0" applyBorder="0" applyAlignment="0" applyProtection="0"/>
    <xf numFmtId="179"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6"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7" fontId="32" fillId="0" borderId="0" applyFont="0" applyFill="0" applyBorder="0" applyAlignment="0" applyProtection="0"/>
    <xf numFmtId="179"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9"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9"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9" fontId="24" fillId="0" borderId="0" applyFont="0" applyFill="0" applyBorder="0" applyAlignment="0" applyProtection="0"/>
    <xf numFmtId="180" fontId="24" fillId="0" borderId="0" applyFont="0" applyFill="0" applyBorder="0" applyAlignment="0" applyProtection="0"/>
    <xf numFmtId="172" fontId="24" fillId="0" borderId="0" applyFont="0" applyFill="0" applyBorder="0" applyAlignment="0" applyProtection="0"/>
    <xf numFmtId="168" fontId="2" fillId="0" borderId="0" applyFont="0" applyFill="0" applyBorder="0" applyAlignment="0" applyProtection="0"/>
    <xf numFmtId="180" fontId="24" fillId="0" borderId="0" applyFont="0" applyFill="0" applyBorder="0" applyAlignment="0" applyProtection="0"/>
    <xf numFmtId="177" fontId="32" fillId="0" borderId="0" applyFont="0" applyFill="0" applyBorder="0" applyAlignment="0" applyProtection="0"/>
    <xf numFmtId="177" fontId="32" fillId="0" borderId="0" applyFont="0" applyFill="0" applyBorder="0" applyAlignment="0" applyProtection="0"/>
    <xf numFmtId="43" fontId="2" fillId="0" borderId="0" applyFont="0" applyFill="0" applyBorder="0" applyAlignment="0" applyProtection="0"/>
    <xf numFmtId="168" fontId="32" fillId="0" borderId="0" applyFont="0" applyFill="0" applyBorder="0" applyAlignment="0" applyProtection="0"/>
    <xf numFmtId="176"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43" fontId="32" fillId="0" borderId="0" applyFont="0" applyFill="0" applyBorder="0" applyAlignment="0" applyProtection="0"/>
    <xf numFmtId="168" fontId="2" fillId="0" borderId="0" applyFont="0" applyFill="0" applyBorder="0" applyAlignment="0" applyProtection="0"/>
    <xf numFmtId="168"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7"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6"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43" fontId="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43"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9"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7" fontId="32" fillId="0" borderId="0" applyFont="0" applyFill="0" applyBorder="0" applyAlignment="0" applyProtection="0"/>
    <xf numFmtId="177" fontId="32" fillId="0" borderId="0" applyFont="0" applyFill="0" applyBorder="0" applyAlignment="0" applyProtection="0"/>
    <xf numFmtId="177" fontId="32" fillId="0" borderId="0" applyFont="0" applyFill="0" applyBorder="0" applyAlignment="0" applyProtection="0"/>
    <xf numFmtId="177" fontId="32" fillId="0" borderId="0" applyFont="0" applyFill="0" applyBorder="0" applyAlignment="0" applyProtection="0"/>
    <xf numFmtId="176" fontId="24" fillId="0" borderId="0" applyFont="0" applyFill="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79"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7" fontId="2" fillId="0" borderId="0" applyFont="0" applyFill="0" applyBorder="0" applyAlignment="0" applyProtection="0"/>
    <xf numFmtId="181" fontId="32" fillId="0" borderId="0" applyFont="0" applyFill="0" applyBorder="0" applyAlignment="0" applyProtection="0"/>
    <xf numFmtId="166" fontId="2" fillId="0" borderId="0" applyFont="0" applyFill="0" applyBorder="0" applyAlignment="0" applyProtection="0"/>
    <xf numFmtId="165" fontId="36" fillId="0" borderId="0" applyFont="0" applyFill="0" applyBorder="0" applyAlignment="0" applyProtection="0"/>
    <xf numFmtId="167" fontId="32" fillId="0" borderId="0" applyFont="0" applyFill="0" applyBorder="0" applyAlignment="0" applyProtection="0"/>
    <xf numFmtId="165" fontId="2" fillId="0" borderId="0" applyFont="0" applyFill="0" applyBorder="0" applyAlignment="0" applyProtection="0"/>
    <xf numFmtId="167" fontId="2" fillId="0" borderId="0" applyFont="0" applyFill="0" applyBorder="0" applyAlignment="0" applyProtection="0"/>
    <xf numFmtId="182" fontId="32" fillId="0" borderId="0" applyFont="0" applyFill="0" applyBorder="0" applyAlignment="0" applyProtection="0"/>
    <xf numFmtId="181" fontId="32" fillId="0" borderId="0" applyFont="0" applyFill="0" applyBorder="0" applyAlignment="0" applyProtection="0"/>
    <xf numFmtId="167" fontId="32" fillId="0" borderId="0" applyFont="0" applyFill="0" applyBorder="0" applyAlignment="0" applyProtection="0"/>
    <xf numFmtId="166" fontId="2" fillId="0" borderId="0" applyFont="0" applyFill="0" applyBorder="0" applyAlignment="0" applyProtection="0"/>
    <xf numFmtId="0" fontId="37" fillId="45" borderId="0" applyNumberFormat="0" applyBorder="0" applyAlignment="0" applyProtection="0"/>
    <xf numFmtId="0" fontId="37" fillId="45" borderId="0" applyNumberFormat="0" applyBorder="0" applyAlignment="0" applyProtection="0"/>
    <xf numFmtId="0" fontId="37" fillId="45" borderId="0" applyNumberFormat="0" applyBorder="0" applyAlignment="0" applyProtection="0"/>
    <xf numFmtId="0" fontId="37" fillId="45" borderId="0" applyNumberFormat="0" applyBorder="0" applyAlignment="0" applyProtection="0"/>
    <xf numFmtId="0" fontId="37" fillId="45" borderId="0" applyNumberFormat="0" applyBorder="0" applyAlignment="0" applyProtection="0"/>
    <xf numFmtId="0" fontId="32" fillId="0" borderId="0"/>
    <xf numFmtId="0"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32" fillId="0" borderId="0"/>
    <xf numFmtId="0" fontId="32" fillId="0" borderId="0"/>
    <xf numFmtId="0" fontId="32" fillId="0" borderId="0"/>
    <xf numFmtId="173" fontId="2" fillId="0" borderId="0"/>
    <xf numFmtId="173" fontId="2" fillId="0" borderId="0"/>
    <xf numFmtId="173" fontId="2" fillId="0" borderId="0"/>
    <xf numFmtId="0" fontId="32" fillId="0" borderId="0"/>
    <xf numFmtId="173" fontId="2" fillId="0" borderId="0"/>
    <xf numFmtId="173" fontId="2" fillId="0" borderId="0"/>
    <xf numFmtId="173" fontId="2" fillId="0" borderId="0"/>
    <xf numFmtId="173" fontId="2" fillId="0" borderId="0"/>
    <xf numFmtId="0" fontId="32" fillId="0" borderId="0"/>
    <xf numFmtId="0" fontId="32" fillId="0" borderId="0"/>
    <xf numFmtId="173" fontId="2" fillId="0" borderId="0"/>
    <xf numFmtId="173" fontId="2" fillId="0" borderId="0"/>
    <xf numFmtId="173" fontId="2" fillId="0" borderId="0"/>
    <xf numFmtId="0" fontId="32" fillId="0" borderId="0"/>
    <xf numFmtId="173" fontId="2" fillId="0" borderId="0"/>
    <xf numFmtId="173" fontId="2" fillId="0" borderId="0"/>
    <xf numFmtId="173" fontId="2" fillId="0" borderId="0"/>
    <xf numFmtId="173" fontId="2" fillId="0" borderId="0"/>
    <xf numFmtId="0" fontId="32" fillId="0" borderId="0"/>
    <xf numFmtId="0" fontId="32" fillId="0" borderId="0"/>
    <xf numFmtId="0" fontId="32" fillId="0" borderId="0"/>
    <xf numFmtId="0" fontId="32" fillId="0" borderId="0"/>
    <xf numFmtId="0" fontId="32" fillId="0" borderId="0"/>
    <xf numFmtId="0" fontId="32" fillId="0" borderId="0"/>
    <xf numFmtId="173" fontId="32" fillId="0" borderId="0"/>
    <xf numFmtId="173" fontId="32" fillId="0" borderId="0"/>
    <xf numFmtId="173" fontId="2" fillId="0" borderId="0"/>
    <xf numFmtId="173" fontId="2" fillId="0" borderId="0"/>
    <xf numFmtId="0" fontId="32" fillId="0" borderId="0"/>
    <xf numFmtId="0" fontId="2" fillId="0" borderId="0"/>
    <xf numFmtId="0" fontId="2" fillId="0" borderId="0"/>
    <xf numFmtId="0" fontId="2" fillId="0" borderId="0"/>
    <xf numFmtId="0" fontId="2" fillId="0" borderId="0"/>
    <xf numFmtId="173" fontId="2" fillId="0" borderId="0"/>
    <xf numFmtId="173"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6" fillId="0" borderId="0"/>
    <xf numFmtId="0" fontId="32" fillId="0" borderId="0"/>
    <xf numFmtId="0" fontId="38"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3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32" fillId="0" borderId="0"/>
    <xf numFmtId="0"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32" fillId="0" borderId="0"/>
    <xf numFmtId="173" fontId="2" fillId="0" borderId="0"/>
    <xf numFmtId="173" fontId="2" fillId="0" borderId="0"/>
    <xf numFmtId="173" fontId="2" fillId="0" borderId="0"/>
    <xf numFmtId="173" fontId="2" fillId="0" borderId="0"/>
    <xf numFmtId="0" fontId="32" fillId="0" borderId="0"/>
    <xf numFmtId="0" fontId="32" fillId="0" borderId="0"/>
    <xf numFmtId="0" fontId="32" fillId="0" borderId="0"/>
    <xf numFmtId="0" fontId="32" fillId="0" borderId="0"/>
    <xf numFmtId="0" fontId="39" fillId="0" borderId="0"/>
    <xf numFmtId="0" fontId="32" fillId="0" borderId="0"/>
    <xf numFmtId="0" fontId="32" fillId="0" borderId="0"/>
    <xf numFmtId="0" fontId="32" fillId="0" borderId="0"/>
    <xf numFmtId="0" fontId="32" fillId="0" borderId="0"/>
    <xf numFmtId="0" fontId="32" fillId="0" borderId="0"/>
    <xf numFmtId="0" fontId="32" fillId="0" borderId="0"/>
    <xf numFmtId="173" fontId="2" fillId="0" borderId="0"/>
    <xf numFmtId="173" fontId="2" fillId="0" borderId="0"/>
    <xf numFmtId="173" fontId="2" fillId="0" borderId="0"/>
    <xf numFmtId="173" fontId="2" fillId="0" borderId="0"/>
    <xf numFmtId="0" fontId="32" fillId="0" borderId="0"/>
    <xf numFmtId="0" fontId="32" fillId="0" borderId="0"/>
    <xf numFmtId="0" fontId="40" fillId="0" borderId="0"/>
    <xf numFmtId="173" fontId="2" fillId="0" borderId="0"/>
    <xf numFmtId="0" fontId="32" fillId="0" borderId="0"/>
    <xf numFmtId="173" fontId="2" fillId="0" borderId="0"/>
    <xf numFmtId="173" fontId="2" fillId="0" borderId="0"/>
    <xf numFmtId="0" fontId="2" fillId="0" borderId="0"/>
    <xf numFmtId="0" fontId="32" fillId="0" borderId="0"/>
    <xf numFmtId="0" fontId="2" fillId="0" borderId="0"/>
    <xf numFmtId="0" fontId="2" fillId="0" borderId="0"/>
    <xf numFmtId="173" fontId="2" fillId="0" borderId="0"/>
    <xf numFmtId="173" fontId="2" fillId="0" borderId="0"/>
    <xf numFmtId="173" fontId="2" fillId="0" borderId="0"/>
    <xf numFmtId="0" fontId="2" fillId="0" borderId="0"/>
    <xf numFmtId="0" fontId="32" fillId="0" borderId="0"/>
    <xf numFmtId="0" fontId="36" fillId="0" borderId="0"/>
    <xf numFmtId="173" fontId="2" fillId="0" borderId="0"/>
    <xf numFmtId="0" fontId="32" fillId="0" borderId="0"/>
    <xf numFmtId="0"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73" fontId="2" fillId="0" borderId="0"/>
    <xf numFmtId="173" fontId="2" fillId="0" borderId="0"/>
    <xf numFmtId="0" fontId="2" fillId="0" borderId="0"/>
    <xf numFmtId="0" fontId="2" fillId="0" borderId="0"/>
    <xf numFmtId="0" fontId="2" fillId="0" borderId="0"/>
    <xf numFmtId="173" fontId="2" fillId="0" borderId="0"/>
    <xf numFmtId="173" fontId="2" fillId="0" borderId="0"/>
    <xf numFmtId="173" fontId="2" fillId="0" borderId="0"/>
    <xf numFmtId="0" fontId="2" fillId="0" borderId="0"/>
    <xf numFmtId="173" fontId="2" fillId="0" borderId="0"/>
    <xf numFmtId="173" fontId="2" fillId="0" borderId="0"/>
    <xf numFmtId="173" fontId="2" fillId="0" borderId="0"/>
    <xf numFmtId="0" fontId="2" fillId="0" borderId="0"/>
    <xf numFmtId="0"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 fillId="0" borderId="0"/>
    <xf numFmtId="0" fontId="2" fillId="0" borderId="0"/>
    <xf numFmtId="0" fontId="2" fillId="0" borderId="0"/>
    <xf numFmtId="0" fontId="2" fillId="0" borderId="0"/>
    <xf numFmtId="173" fontId="2" fillId="0" borderId="0"/>
    <xf numFmtId="173"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73" fontId="2" fillId="0" borderId="0"/>
    <xf numFmtId="0" fontId="41" fillId="0" borderId="0">
      <alignment vertical="top"/>
    </xf>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41" fillId="0" borderId="0">
      <alignment vertical="top"/>
    </xf>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 fillId="0" borderId="0"/>
    <xf numFmtId="0" fontId="2" fillId="0" borderId="0"/>
    <xf numFmtId="0" fontId="42" fillId="0" borderId="0"/>
    <xf numFmtId="173" fontId="2" fillId="0" borderId="0"/>
    <xf numFmtId="173" fontId="2" fillId="0" borderId="0"/>
    <xf numFmtId="0" fontId="32" fillId="0" borderId="0"/>
    <xf numFmtId="0" fontId="32" fillId="0" borderId="0"/>
    <xf numFmtId="0" fontId="32" fillId="0" borderId="0"/>
    <xf numFmtId="0" fontId="32" fillId="0" borderId="0"/>
    <xf numFmtId="0" fontId="32" fillId="0" borderId="0"/>
    <xf numFmtId="0" fontId="32" fillId="0" borderId="0"/>
    <xf numFmtId="173" fontId="2" fillId="0" borderId="0"/>
    <xf numFmtId="173" fontId="2" fillId="0" borderId="0"/>
    <xf numFmtId="173" fontId="2" fillId="0" borderId="0"/>
    <xf numFmtId="173" fontId="2" fillId="0" borderId="0"/>
    <xf numFmtId="0" fontId="2" fillId="0" borderId="0"/>
    <xf numFmtId="173" fontId="2" fillId="0" borderId="0"/>
    <xf numFmtId="173" fontId="2" fillId="0" borderId="0"/>
    <xf numFmtId="173" fontId="2" fillId="0" borderId="0"/>
    <xf numFmtId="0" fontId="3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0" fontId="2" fillId="9" borderId="6" applyNumberFormat="0" applyFont="0" applyAlignment="0" applyProtection="0"/>
    <xf numFmtId="173" fontId="2" fillId="9" borderId="6" applyNumberFormat="0" applyFont="0" applyAlignment="0" applyProtection="0"/>
    <xf numFmtId="0"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0"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0"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0" fontId="32" fillId="46" borderId="19"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0" fontId="32" fillId="46" borderId="19"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9" fontId="32" fillId="0" borderId="0" applyFont="0" applyFill="0" applyBorder="0" applyAlignment="0" applyProtection="0"/>
    <xf numFmtId="9" fontId="32" fillId="0" borderId="0" applyFont="0" applyFill="0" applyBorder="0" applyAlignment="0" applyProtection="0"/>
    <xf numFmtId="9" fontId="24"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2" fillId="0" borderId="0" applyFont="0" applyFill="0" applyBorder="0" applyAlignment="0" applyProtection="0"/>
    <xf numFmtId="9" fontId="24" fillId="0" borderId="0" applyFont="0" applyFill="0" applyBorder="0" applyAlignment="0" applyProtection="0"/>
    <xf numFmtId="9" fontId="32" fillId="0" borderId="0" applyFont="0" applyFill="0" applyBorder="0" applyAlignment="0" applyProtection="0"/>
    <xf numFmtId="9" fontId="24" fillId="0" borderId="0" applyFont="0" applyFill="0" applyBorder="0" applyAlignment="0" applyProtection="0"/>
    <xf numFmtId="0" fontId="43" fillId="39" borderId="20" applyNumberFormat="0" applyAlignment="0" applyProtection="0"/>
    <xf numFmtId="0" fontId="43" fillId="39" borderId="20" applyNumberFormat="0" applyAlignment="0" applyProtection="0"/>
    <xf numFmtId="0" fontId="43" fillId="39" borderId="20" applyNumberFormat="0" applyAlignment="0" applyProtection="0"/>
    <xf numFmtId="0" fontId="43" fillId="39" borderId="20" applyNumberFormat="0" applyAlignment="0" applyProtection="0"/>
    <xf numFmtId="0" fontId="43" fillId="39" borderId="20" applyNumberFormat="0" applyAlignment="0" applyProtection="0"/>
    <xf numFmtId="0" fontId="44" fillId="0" borderId="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7" fillId="0" borderId="21" applyNumberFormat="0" applyFill="0" applyAlignment="0" applyProtection="0"/>
    <xf numFmtId="0" fontId="47" fillId="0" borderId="21" applyNumberFormat="0" applyFill="0" applyAlignment="0" applyProtection="0"/>
    <xf numFmtId="0" fontId="47" fillId="0" borderId="21" applyNumberFormat="0" applyFill="0" applyAlignment="0" applyProtection="0"/>
    <xf numFmtId="0" fontId="47" fillId="0" borderId="21" applyNumberFormat="0" applyFill="0" applyAlignment="0" applyProtection="0"/>
    <xf numFmtId="0" fontId="47" fillId="0" borderId="21" applyNumberFormat="0" applyFill="0" applyAlignment="0" applyProtection="0"/>
    <xf numFmtId="0" fontId="48" fillId="0" borderId="22" applyNumberFormat="0" applyFill="0" applyAlignment="0" applyProtection="0"/>
    <xf numFmtId="0" fontId="48" fillId="0" borderId="22" applyNumberFormat="0" applyFill="0" applyAlignment="0" applyProtection="0"/>
    <xf numFmtId="0" fontId="48" fillId="0" borderId="22" applyNumberFormat="0" applyFill="0" applyAlignment="0" applyProtection="0"/>
    <xf numFmtId="0" fontId="48" fillId="0" borderId="22" applyNumberFormat="0" applyFill="0" applyAlignment="0" applyProtection="0"/>
    <xf numFmtId="0" fontId="48" fillId="0" borderId="22" applyNumberFormat="0" applyFill="0" applyAlignment="0" applyProtection="0"/>
    <xf numFmtId="0" fontId="30" fillId="0" borderId="23" applyNumberFormat="0" applyFill="0" applyAlignment="0" applyProtection="0"/>
    <xf numFmtId="0" fontId="30" fillId="0" borderId="23" applyNumberFormat="0" applyFill="0" applyAlignment="0" applyProtection="0"/>
    <xf numFmtId="0" fontId="30" fillId="0" borderId="23" applyNumberFormat="0" applyFill="0" applyAlignment="0" applyProtection="0"/>
    <xf numFmtId="0" fontId="30" fillId="0" borderId="23" applyNumberFormat="0" applyFill="0" applyAlignment="0" applyProtection="0"/>
    <xf numFmtId="0" fontId="30" fillId="0" borderId="23" applyNumberFormat="0" applyFill="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50" fillId="0" borderId="24" applyNumberFormat="0" applyFill="0" applyAlignment="0" applyProtection="0"/>
    <xf numFmtId="0" fontId="50" fillId="0" borderId="24" applyNumberFormat="0" applyFill="0" applyAlignment="0" applyProtection="0"/>
    <xf numFmtId="0" fontId="50" fillId="0" borderId="24" applyNumberFormat="0" applyFill="0" applyAlignment="0" applyProtection="0"/>
    <xf numFmtId="0" fontId="50" fillId="0" borderId="24" applyNumberFormat="0" applyFill="0" applyAlignment="0" applyProtection="0"/>
    <xf numFmtId="0" fontId="50" fillId="0" borderId="24" applyNumberFormat="0" applyFill="0" applyAlignment="0" applyProtection="0"/>
    <xf numFmtId="0" fontId="41" fillId="0" borderId="0"/>
    <xf numFmtId="43" fontId="2" fillId="0" borderId="0" applyFont="0" applyFill="0" applyBorder="0" applyAlignment="0" applyProtection="0"/>
  </cellStyleXfs>
  <cellXfs count="253">
    <xf numFmtId="0" fontId="0" fillId="0" borderId="0" xfId="0"/>
    <xf numFmtId="0" fontId="0" fillId="3" borderId="0" xfId="0" applyFill="1"/>
    <xf numFmtId="49" fontId="0" fillId="3" borderId="0" xfId="0" applyNumberFormat="1" applyFill="1" applyAlignment="1">
      <alignment horizontal="center"/>
    </xf>
    <xf numFmtId="0" fontId="0" fillId="3" borderId="0" xfId="0" applyFill="1" applyAlignment="1">
      <alignment horizontal="center"/>
    </xf>
    <xf numFmtId="0" fontId="0" fillId="3" borderId="0" xfId="0" applyFill="1" applyAlignment="1">
      <alignment horizontal="justify"/>
    </xf>
    <xf numFmtId="49" fontId="3" fillId="3" borderId="0" xfId="0" applyNumberFormat="1" applyFont="1" applyFill="1" applyAlignment="1">
      <alignment horizontal="left"/>
    </xf>
    <xf numFmtId="0" fontId="0" fillId="3" borderId="0" xfId="0" applyFill="1" applyAlignment="1">
      <alignment horizontal="left" vertical="center"/>
    </xf>
    <xf numFmtId="0" fontId="0" fillId="3" borderId="0" xfId="0" applyFill="1" applyAlignment="1">
      <alignment vertical="center"/>
    </xf>
    <xf numFmtId="0" fontId="4" fillId="3" borderId="0" xfId="0" applyFont="1" applyFill="1" applyAlignment="1">
      <alignment horizontal="justify" vertical="center"/>
    </xf>
    <xf numFmtId="49" fontId="6" fillId="3" borderId="0" xfId="0" applyNumberFormat="1" applyFont="1" applyFill="1" applyAlignment="1">
      <alignment vertical="center"/>
    </xf>
    <xf numFmtId="49" fontId="7" fillId="3" borderId="0" xfId="0" applyNumberFormat="1" applyFont="1" applyFill="1" applyAlignment="1">
      <alignment vertical="center"/>
    </xf>
    <xf numFmtId="49" fontId="8" fillId="3" borderId="0" xfId="0" applyNumberFormat="1" applyFont="1" applyFill="1" applyAlignment="1">
      <alignment vertical="center" wrapText="1"/>
    </xf>
    <xf numFmtId="0" fontId="0" fillId="4" borderId="3" xfId="0" applyFill="1" applyBorder="1" applyAlignment="1">
      <alignment horizontal="center" vertical="center"/>
    </xf>
    <xf numFmtId="49" fontId="6" fillId="7" borderId="4" xfId="0" applyNumberFormat="1" applyFont="1" applyFill="1" applyBorder="1" applyAlignment="1">
      <alignment vertical="center"/>
    </xf>
    <xf numFmtId="49" fontId="9" fillId="3" borderId="0" xfId="0" applyNumberFormat="1" applyFont="1" applyFill="1" applyAlignment="1">
      <alignment vertical="center"/>
    </xf>
    <xf numFmtId="0" fontId="10" fillId="3" borderId="0" xfId="0" applyFont="1" applyFill="1"/>
    <xf numFmtId="49" fontId="5" fillId="3" borderId="0" xfId="0" applyNumberFormat="1" applyFont="1" applyFill="1" applyAlignment="1">
      <alignment vertical="center"/>
    </xf>
    <xf numFmtId="1" fontId="4" fillId="0" borderId="1" xfId="0" applyNumberFormat="1" applyFont="1" applyBorder="1" applyAlignment="1">
      <alignment horizontal="center" vertical="center"/>
    </xf>
    <xf numFmtId="9" fontId="4" fillId="0" borderId="1" xfId="1" applyFont="1" applyBorder="1" applyAlignment="1" applyProtection="1">
      <alignment horizontal="center" vertical="center"/>
    </xf>
    <xf numFmtId="0" fontId="4" fillId="3" borderId="1" xfId="0" applyFont="1" applyFill="1" applyBorder="1" applyAlignment="1">
      <alignment horizontal="center" vertical="center"/>
    </xf>
    <xf numFmtId="0" fontId="4" fillId="3" borderId="0" xfId="0" applyFont="1" applyFill="1" applyAlignment="1">
      <alignment horizontal="center" vertical="center"/>
    </xf>
    <xf numFmtId="9" fontId="4" fillId="3" borderId="1" xfId="1" applyFont="1" applyFill="1" applyBorder="1" applyAlignment="1" applyProtection="1">
      <alignment horizontal="center" vertical="center"/>
    </xf>
    <xf numFmtId="10" fontId="6" fillId="3" borderId="0" xfId="0" applyNumberFormat="1" applyFont="1" applyFill="1" applyAlignment="1">
      <alignment vertical="center"/>
    </xf>
    <xf numFmtId="10" fontId="0" fillId="3" borderId="0" xfId="0" applyNumberFormat="1" applyFill="1"/>
    <xf numFmtId="0" fontId="4" fillId="5" borderId="5" xfId="0" applyFont="1" applyFill="1" applyBorder="1" applyAlignment="1">
      <alignment horizontal="left" vertical="center" wrapText="1"/>
    </xf>
    <xf numFmtId="170" fontId="0" fillId="3" borderId="0" xfId="0" applyNumberFormat="1" applyFill="1"/>
    <xf numFmtId="170" fontId="0" fillId="3" borderId="0" xfId="0" applyNumberFormat="1" applyFill="1" applyAlignment="1">
      <alignment horizontal="center" vertical="center"/>
    </xf>
    <xf numFmtId="0" fontId="3" fillId="22" borderId="7" xfId="0" applyFont="1" applyFill="1" applyBorder="1" applyAlignment="1">
      <alignment horizontal="center" vertical="center"/>
    </xf>
    <xf numFmtId="171" fontId="3" fillId="22" borderId="8" xfId="2" applyNumberFormat="1" applyFont="1" applyFill="1" applyBorder="1" applyAlignment="1">
      <alignment horizontal="center" vertical="center" wrapText="1"/>
    </xf>
    <xf numFmtId="0" fontId="3" fillId="22" borderId="9" xfId="0" applyFont="1" applyFill="1" applyBorder="1" applyAlignment="1">
      <alignment horizontal="center" vertical="center"/>
    </xf>
    <xf numFmtId="0" fontId="3" fillId="0" borderId="0" xfId="0" applyFont="1" applyAlignment="1">
      <alignment horizontal="center" vertical="center"/>
    </xf>
    <xf numFmtId="0" fontId="0" fillId="0" borderId="10" xfId="0" applyBorder="1"/>
    <xf numFmtId="171" fontId="0" fillId="0" borderId="0" xfId="2" applyNumberFormat="1" applyFont="1" applyBorder="1"/>
    <xf numFmtId="0" fontId="0" fillId="0" borderId="11" xfId="0" applyBorder="1"/>
    <xf numFmtId="0" fontId="0" fillId="4" borderId="10" xfId="0" applyFill="1" applyBorder="1" applyAlignment="1">
      <alignment vertical="center"/>
    </xf>
    <xf numFmtId="171" fontId="0" fillId="4" borderId="0" xfId="2" applyNumberFormat="1" applyFont="1" applyFill="1" applyBorder="1" applyAlignment="1">
      <alignment vertical="center"/>
    </xf>
    <xf numFmtId="171" fontId="17" fillId="4" borderId="0" xfId="2" applyNumberFormat="1" applyFont="1" applyFill="1" applyBorder="1" applyAlignment="1">
      <alignment vertical="center"/>
    </xf>
    <xf numFmtId="0" fontId="4" fillId="4" borderId="11" xfId="0" applyFont="1" applyFill="1" applyBorder="1" applyAlignment="1">
      <alignment vertical="center" wrapText="1"/>
    </xf>
    <xf numFmtId="0" fontId="0" fillId="0" borderId="10" xfId="0" applyBorder="1" applyAlignment="1">
      <alignment wrapText="1"/>
    </xf>
    <xf numFmtId="0" fontId="0" fillId="0" borderId="10" xfId="0" applyBorder="1" applyAlignment="1">
      <alignment vertical="center"/>
    </xf>
    <xf numFmtId="171" fontId="0" fillId="0" borderId="0" xfId="2" applyNumberFormat="1" applyFont="1" applyBorder="1" applyAlignment="1">
      <alignment vertical="center"/>
    </xf>
    <xf numFmtId="0" fontId="4" fillId="0" borderId="11" xfId="0" applyFont="1" applyBorder="1" applyAlignment="1">
      <alignment vertical="center" wrapText="1"/>
    </xf>
    <xf numFmtId="0" fontId="0" fillId="0" borderId="10" xfId="0" applyBorder="1" applyAlignment="1">
      <alignment vertical="center" wrapText="1"/>
    </xf>
    <xf numFmtId="0" fontId="0" fillId="0" borderId="11" xfId="0" applyBorder="1" applyAlignment="1">
      <alignment vertical="center"/>
    </xf>
    <xf numFmtId="0" fontId="0" fillId="23" borderId="10" xfId="0" applyFill="1" applyBorder="1"/>
    <xf numFmtId="171" fontId="0" fillId="23" borderId="0" xfId="2" applyNumberFormat="1" applyFont="1" applyFill="1" applyBorder="1"/>
    <xf numFmtId="0" fontId="0" fillId="8" borderId="10" xfId="0" applyFill="1" applyBorder="1"/>
    <xf numFmtId="171" fontId="0" fillId="8" borderId="0" xfId="2" applyNumberFormat="1" applyFont="1" applyFill="1" applyBorder="1"/>
    <xf numFmtId="0" fontId="10" fillId="0" borderId="11" xfId="0" applyFont="1" applyBorder="1"/>
    <xf numFmtId="0" fontId="0" fillId="23" borderId="12" xfId="0" applyFill="1" applyBorder="1"/>
    <xf numFmtId="171" fontId="0" fillId="23" borderId="13" xfId="2" applyNumberFormat="1" applyFont="1" applyFill="1" applyBorder="1"/>
    <xf numFmtId="0" fontId="0" fillId="0" borderId="14" xfId="0" applyBorder="1"/>
    <xf numFmtId="0" fontId="3" fillId="22" borderId="0" xfId="0" applyFont="1" applyFill="1" applyAlignment="1">
      <alignment horizontal="center"/>
    </xf>
    <xf numFmtId="171" fontId="3" fillId="22" borderId="0" xfId="2" applyNumberFormat="1" applyFont="1" applyFill="1"/>
    <xf numFmtId="0" fontId="0" fillId="0" borderId="0" xfId="0" applyAlignment="1">
      <alignment wrapText="1"/>
    </xf>
    <xf numFmtId="171" fontId="0" fillId="0" borderId="0" xfId="2" applyNumberFormat="1" applyFont="1"/>
    <xf numFmtId="171" fontId="3" fillId="0" borderId="0" xfId="2" applyNumberFormat="1" applyFont="1" applyFill="1" applyAlignment="1">
      <alignment horizontal="center"/>
    </xf>
    <xf numFmtId="0" fontId="3" fillId="4" borderId="0" xfId="0" applyFont="1" applyFill="1" applyAlignment="1">
      <alignment horizontal="center" vertical="center" wrapText="1"/>
    </xf>
    <xf numFmtId="0" fontId="3" fillId="4" borderId="0" xfId="0" applyFont="1" applyFill="1" applyAlignment="1">
      <alignment horizontal="center" vertical="center"/>
    </xf>
    <xf numFmtId="171" fontId="3" fillId="4" borderId="0" xfId="2" applyNumberFormat="1" applyFont="1" applyFill="1" applyAlignment="1">
      <alignment horizontal="center" vertical="center"/>
    </xf>
    <xf numFmtId="171" fontId="3" fillId="8" borderId="11" xfId="2" applyNumberFormat="1" applyFont="1" applyFill="1" applyBorder="1" applyAlignment="1">
      <alignment horizontal="center" vertical="center"/>
    </xf>
    <xf numFmtId="0" fontId="19" fillId="0" borderId="0" xfId="0" applyFont="1" applyAlignment="1">
      <alignment horizontal="justify"/>
    </xf>
    <xf numFmtId="171" fontId="4" fillId="0" borderId="0" xfId="2" applyNumberFormat="1" applyFont="1" applyBorder="1" applyAlignment="1">
      <alignment horizontal="center"/>
    </xf>
    <xf numFmtId="0" fontId="19" fillId="0" borderId="13" xfId="0" applyFont="1" applyBorder="1" applyAlignment="1">
      <alignment horizontal="justify" vertical="center" wrapText="1"/>
    </xf>
    <xf numFmtId="171" fontId="4" fillId="0" borderId="13" xfId="2" applyNumberFormat="1" applyFont="1" applyBorder="1" applyAlignment="1">
      <alignment horizontal="center"/>
    </xf>
    <xf numFmtId="0" fontId="19" fillId="2" borderId="0" xfId="0" applyFont="1" applyFill="1" applyAlignment="1">
      <alignment horizontal="justify"/>
    </xf>
    <xf numFmtId="171" fontId="4" fillId="8" borderId="11" xfId="2" applyNumberFormat="1" applyFont="1" applyFill="1" applyBorder="1" applyAlignment="1">
      <alignment horizontal="justify" vertical="center" wrapText="1"/>
    </xf>
    <xf numFmtId="0" fontId="19" fillId="2" borderId="13" xfId="0" applyFont="1" applyFill="1" applyBorder="1" applyAlignment="1">
      <alignment horizontal="justify" wrapText="1"/>
    </xf>
    <xf numFmtId="171" fontId="4" fillId="8" borderId="14" xfId="2" applyNumberFormat="1" applyFont="1" applyFill="1" applyBorder="1" applyAlignment="1">
      <alignment horizontal="justify" vertical="center" wrapText="1"/>
    </xf>
    <xf numFmtId="0" fontId="0" fillId="0" borderId="15" xfId="0" applyBorder="1" applyAlignment="1">
      <alignment horizontal="left" vertical="center" wrapText="1"/>
    </xf>
    <xf numFmtId="0" fontId="19" fillId="0" borderId="13" xfId="0" applyFont="1" applyBorder="1" applyAlignment="1">
      <alignment horizontal="justify" vertical="center"/>
    </xf>
    <xf numFmtId="171" fontId="3" fillId="0" borderId="13" xfId="2" applyNumberFormat="1" applyFont="1" applyBorder="1" applyAlignment="1">
      <alignment vertical="center"/>
    </xf>
    <xf numFmtId="171" fontId="4" fillId="0" borderId="13" xfId="2" applyNumberFormat="1" applyFont="1" applyBorder="1" applyAlignment="1">
      <alignment horizontal="justify" wrapText="1"/>
    </xf>
    <xf numFmtId="0" fontId="19" fillId="0" borderId="13" xfId="0" applyFont="1" applyBorder="1" applyAlignment="1">
      <alignment horizontal="justify"/>
    </xf>
    <xf numFmtId="171" fontId="4" fillId="0" borderId="13" xfId="2" applyNumberFormat="1" applyFont="1" applyBorder="1" applyAlignment="1"/>
    <xf numFmtId="0" fontId="19" fillId="2" borderId="0" xfId="0" applyFont="1" applyFill="1" applyAlignment="1">
      <alignment horizontal="justify" vertical="center" wrapText="1"/>
    </xf>
    <xf numFmtId="171" fontId="4" fillId="0" borderId="0" xfId="2" applyNumberFormat="1" applyFont="1" applyBorder="1" applyAlignment="1">
      <alignment horizontal="center" wrapText="1"/>
    </xf>
    <xf numFmtId="0" fontId="4" fillId="2" borderId="0" xfId="0" applyFont="1" applyFill="1" applyAlignment="1">
      <alignment horizontal="justify"/>
    </xf>
    <xf numFmtId="0" fontId="4" fillId="0" borderId="0" xfId="0" applyFont="1" applyAlignment="1">
      <alignment horizontal="justify" wrapText="1"/>
    </xf>
    <xf numFmtId="0" fontId="4" fillId="2" borderId="0" xfId="0" applyFont="1" applyFill="1" applyAlignment="1">
      <alignment horizontal="justify" wrapText="1"/>
    </xf>
    <xf numFmtId="0" fontId="4" fillId="2" borderId="13" xfId="0" applyFont="1" applyFill="1" applyBorder="1" applyAlignment="1">
      <alignment horizontal="justify" wrapText="1"/>
    </xf>
    <xf numFmtId="0" fontId="0" fillId="0" borderId="0" xfId="0" applyAlignment="1">
      <alignment horizontal="left" wrapText="1"/>
    </xf>
    <xf numFmtId="0" fontId="3" fillId="4" borderId="0" xfId="0" applyFont="1" applyFill="1"/>
    <xf numFmtId="171" fontId="3" fillId="4" borderId="0" xfId="2" applyNumberFormat="1" applyFont="1" applyFill="1" applyAlignment="1">
      <alignment vertical="center"/>
    </xf>
    <xf numFmtId="0" fontId="3" fillId="24" borderId="0" xfId="0" applyFont="1" applyFill="1" applyAlignment="1">
      <alignment horizontal="center"/>
    </xf>
    <xf numFmtId="0" fontId="3" fillId="23" borderId="0" xfId="0" applyFont="1" applyFill="1" applyAlignment="1">
      <alignment horizontal="center"/>
    </xf>
    <xf numFmtId="171" fontId="3" fillId="23" borderId="0" xfId="2" applyNumberFormat="1" applyFont="1" applyFill="1" applyAlignment="1">
      <alignment horizontal="center"/>
    </xf>
    <xf numFmtId="171" fontId="3" fillId="8" borderId="0" xfId="2" applyNumberFormat="1" applyFont="1" applyFill="1" applyAlignment="1">
      <alignment horizontal="center"/>
    </xf>
    <xf numFmtId="171" fontId="0" fillId="0" borderId="0" xfId="2" applyNumberFormat="1" applyFont="1" applyAlignment="1">
      <alignment horizontal="center" vertical="center"/>
    </xf>
    <xf numFmtId="171" fontId="0" fillId="0" borderId="0" xfId="2" applyNumberFormat="1" applyFont="1" applyAlignment="1">
      <alignment vertical="center" wrapText="1"/>
    </xf>
    <xf numFmtId="171" fontId="19" fillId="0" borderId="0" xfId="2" applyNumberFormat="1" applyFont="1" applyAlignment="1">
      <alignment vertical="top" wrapText="1"/>
    </xf>
    <xf numFmtId="171" fontId="19" fillId="8" borderId="0" xfId="2" applyNumberFormat="1" applyFont="1" applyFill="1" applyAlignment="1">
      <alignment vertical="top" wrapText="1"/>
    </xf>
    <xf numFmtId="171" fontId="0" fillId="0" borderId="0" xfId="2" applyNumberFormat="1" applyFont="1" applyAlignment="1">
      <alignment vertical="center"/>
    </xf>
    <xf numFmtId="0" fontId="0" fillId="0" borderId="0" xfId="0" applyAlignment="1">
      <alignment vertical="center" wrapText="1"/>
    </xf>
    <xf numFmtId="171" fontId="4" fillId="0" borderId="0" xfId="2" applyNumberFormat="1" applyFont="1" applyAlignment="1">
      <alignment vertical="center" wrapText="1"/>
    </xf>
    <xf numFmtId="0" fontId="8" fillId="24" borderId="7" xfId="0" applyFont="1" applyFill="1" applyBorder="1" applyAlignment="1">
      <alignment horizontal="center"/>
    </xf>
    <xf numFmtId="0" fontId="8" fillId="24" borderId="9" xfId="0" applyFont="1" applyFill="1" applyBorder="1" applyAlignment="1">
      <alignment horizontal="center"/>
    </xf>
    <xf numFmtId="0" fontId="3" fillId="0" borderId="10" xfId="0" applyFont="1" applyBorder="1" applyAlignment="1">
      <alignment horizontal="left"/>
    </xf>
    <xf numFmtId="171" fontId="3" fillId="0" borderId="11" xfId="2" applyNumberFormat="1" applyFont="1" applyBorder="1" applyAlignment="1">
      <alignment horizontal="center"/>
    </xf>
    <xf numFmtId="171" fontId="0" fillId="0" borderId="11" xfId="2" applyNumberFormat="1" applyFont="1" applyBorder="1"/>
    <xf numFmtId="0" fontId="3" fillId="8" borderId="10" xfId="0" applyFont="1" applyFill="1" applyBorder="1" applyAlignment="1">
      <alignment vertical="center"/>
    </xf>
    <xf numFmtId="171" fontId="3" fillId="8" borderId="11" xfId="2" applyNumberFormat="1" applyFont="1" applyFill="1" applyBorder="1" applyAlignment="1">
      <alignment vertical="center"/>
    </xf>
    <xf numFmtId="171" fontId="5" fillId="0" borderId="0" xfId="2" applyNumberFormat="1" applyFont="1" applyFill="1" applyAlignment="1">
      <alignment vertical="center" wrapText="1"/>
    </xf>
    <xf numFmtId="0" fontId="0" fillId="0" borderId="12" xfId="0" applyBorder="1"/>
    <xf numFmtId="10" fontId="0" fillId="0" borderId="14" xfId="1" applyNumberFormat="1" applyFont="1" applyBorder="1"/>
    <xf numFmtId="10" fontId="0" fillId="0" borderId="0" xfId="1" applyNumberFormat="1" applyFont="1"/>
    <xf numFmtId="9" fontId="0" fillId="0" borderId="0" xfId="1" applyFont="1"/>
    <xf numFmtId="0" fontId="3" fillId="4" borderId="0" xfId="0" applyFont="1" applyFill="1" applyAlignment="1">
      <alignment horizontal="center"/>
    </xf>
    <xf numFmtId="0" fontId="3" fillId="0" borderId="0" xfId="0" applyFont="1"/>
    <xf numFmtId="171" fontId="3" fillId="0" borderId="0" xfId="2" applyNumberFormat="1" applyFont="1"/>
    <xf numFmtId="172" fontId="3" fillId="0" borderId="0" xfId="3" applyNumberFormat="1" applyFont="1"/>
    <xf numFmtId="0" fontId="21" fillId="0" borderId="0" xfId="0" applyFont="1"/>
    <xf numFmtId="171" fontId="4" fillId="0" borderId="0" xfId="2" applyNumberFormat="1" applyFont="1"/>
    <xf numFmtId="0" fontId="22" fillId="8" borderId="0" xfId="0" applyFont="1" applyFill="1"/>
    <xf numFmtId="171" fontId="23" fillId="8" borderId="0" xfId="2" applyNumberFormat="1" applyFont="1" applyFill="1"/>
    <xf numFmtId="171" fontId="0" fillId="8" borderId="0" xfId="2" applyNumberFormat="1" applyFont="1" applyFill="1"/>
    <xf numFmtId="0" fontId="3" fillId="22" borderId="0" xfId="0" applyFont="1" applyFill="1"/>
    <xf numFmtId="172" fontId="3" fillId="22" borderId="0" xfId="3" applyNumberFormat="1" applyFont="1" applyFill="1"/>
    <xf numFmtId="171" fontId="18" fillId="0" borderId="0" xfId="2" applyNumberFormat="1" applyFont="1"/>
    <xf numFmtId="1" fontId="12" fillId="3" borderId="0" xfId="0" applyNumberFormat="1" applyFont="1" applyFill="1"/>
    <xf numFmtId="10" fontId="12" fillId="3" borderId="0" xfId="0" applyNumberFormat="1" applyFont="1" applyFill="1" applyAlignment="1">
      <alignment wrapText="1"/>
    </xf>
    <xf numFmtId="0" fontId="4" fillId="3" borderId="0" xfId="0" applyFont="1" applyFill="1" applyAlignment="1">
      <alignment vertical="center"/>
    </xf>
    <xf numFmtId="0" fontId="4" fillId="3" borderId="1" xfId="0" applyFont="1" applyFill="1" applyBorder="1" applyAlignment="1">
      <alignment horizontal="center" vertical="center" wrapText="1"/>
    </xf>
    <xf numFmtId="49" fontId="8" fillId="3" borderId="0" xfId="0" applyNumberFormat="1" applyFont="1" applyFill="1" applyAlignment="1">
      <alignment horizontal="left" vertical="center" wrapText="1"/>
    </xf>
    <xf numFmtId="0" fontId="4" fillId="3" borderId="0" xfId="0" applyFont="1" applyFill="1" applyAlignment="1">
      <alignment horizontal="left" vertical="center" wrapText="1"/>
    </xf>
    <xf numFmtId="0" fontId="0" fillId="8" borderId="4" xfId="0" applyFill="1" applyBorder="1"/>
    <xf numFmtId="0" fontId="52" fillId="3" borderId="0" xfId="0" applyFont="1" applyFill="1"/>
    <xf numFmtId="49" fontId="53" fillId="3" borderId="0" xfId="0" applyNumberFormat="1" applyFont="1" applyFill="1" applyAlignment="1">
      <alignment vertical="center"/>
    </xf>
    <xf numFmtId="9" fontId="51" fillId="3" borderId="1" xfId="1" applyFont="1" applyFill="1" applyBorder="1" applyAlignment="1" applyProtection="1">
      <alignment horizontal="center" vertical="center"/>
    </xf>
    <xf numFmtId="0" fontId="51" fillId="3" borderId="1" xfId="0" applyFont="1" applyFill="1" applyBorder="1" applyAlignment="1">
      <alignment horizontal="center" vertical="center"/>
    </xf>
    <xf numFmtId="9" fontId="0" fillId="3" borderId="0" xfId="0" applyNumberFormat="1" applyFill="1" applyAlignment="1">
      <alignment horizontal="center" vertical="center"/>
    </xf>
    <xf numFmtId="49" fontId="0" fillId="3" borderId="26" xfId="0" applyNumberFormat="1" applyFill="1" applyBorder="1" applyAlignment="1">
      <alignment horizontal="center"/>
    </xf>
    <xf numFmtId="0" fontId="0" fillId="3" borderId="27" xfId="0" applyFill="1" applyBorder="1"/>
    <xf numFmtId="0" fontId="0" fillId="3" borderId="27" xfId="0" applyFill="1" applyBorder="1" applyAlignment="1">
      <alignment horizontal="center"/>
    </xf>
    <xf numFmtId="169" fontId="4" fillId="3" borderId="1" xfId="1" applyNumberFormat="1" applyFont="1" applyFill="1" applyBorder="1" applyAlignment="1" applyProtection="1">
      <alignment horizontal="center" vertical="center"/>
    </xf>
    <xf numFmtId="10" fontId="51" fillId="3" borderId="1" xfId="1" applyNumberFormat="1" applyFont="1" applyFill="1" applyBorder="1" applyAlignment="1" applyProtection="1">
      <alignment horizontal="center" vertical="center"/>
    </xf>
    <xf numFmtId="49" fontId="5" fillId="6" borderId="29" xfId="0" applyNumberFormat="1" applyFont="1" applyFill="1" applyBorder="1" applyAlignment="1">
      <alignment horizontal="left" vertical="center"/>
    </xf>
    <xf numFmtId="49" fontId="5" fillId="6" borderId="25" xfId="0" applyNumberFormat="1" applyFont="1" applyFill="1" applyBorder="1" applyAlignment="1">
      <alignment horizontal="left" vertical="center"/>
    </xf>
    <xf numFmtId="49" fontId="6" fillId="6" borderId="25" xfId="0" applyNumberFormat="1" applyFont="1" applyFill="1" applyBorder="1" applyAlignment="1">
      <alignment horizontal="left" vertical="center"/>
    </xf>
    <xf numFmtId="49" fontId="14" fillId="6" borderId="25" xfId="0" applyNumberFormat="1" applyFont="1" applyFill="1" applyBorder="1" applyAlignment="1">
      <alignment horizontal="center" vertical="center"/>
    </xf>
    <xf numFmtId="49" fontId="56" fillId="6" borderId="0" xfId="0" applyNumberFormat="1" applyFont="1" applyFill="1" applyAlignment="1">
      <alignment horizontal="center" vertical="center"/>
    </xf>
    <xf numFmtId="49" fontId="8" fillId="3" borderId="1" xfId="0" applyNumberFormat="1" applyFont="1" applyFill="1" applyBorder="1" applyAlignment="1">
      <alignment vertical="center"/>
    </xf>
    <xf numFmtId="0" fontId="54" fillId="6" borderId="2" xfId="0" applyFont="1" applyFill="1" applyBorder="1" applyAlignment="1" applyProtection="1">
      <alignment horizontal="center" vertical="center" wrapText="1"/>
      <protection locked="0"/>
    </xf>
    <xf numFmtId="9" fontId="4" fillId="0" borderId="1" xfId="1" applyFont="1" applyFill="1" applyBorder="1" applyAlignment="1" applyProtection="1">
      <alignment horizontal="center" vertical="center"/>
    </xf>
    <xf numFmtId="0" fontId="4" fillId="0" borderId="1" xfId="0" applyFont="1" applyBorder="1" applyAlignment="1">
      <alignment horizontal="center" vertical="center"/>
    </xf>
    <xf numFmtId="9" fontId="51" fillId="0" borderId="1" xfId="1" applyFont="1" applyFill="1" applyBorder="1" applyAlignment="1" applyProtection="1">
      <alignment horizontal="center" vertical="center"/>
    </xf>
    <xf numFmtId="0" fontId="4" fillId="0" borderId="1" xfId="0" applyFont="1" applyBorder="1" applyAlignment="1">
      <alignment horizontal="center" vertical="center" wrapText="1"/>
    </xf>
    <xf numFmtId="43" fontId="4" fillId="0" borderId="1" xfId="2798" applyFont="1" applyFill="1" applyBorder="1" applyAlignment="1" applyProtection="1">
      <alignment horizontal="center" vertical="center"/>
    </xf>
    <xf numFmtId="183" fontId="4" fillId="0" borderId="1" xfId="2798" applyNumberFormat="1" applyFont="1" applyFill="1" applyBorder="1" applyAlignment="1" applyProtection="1">
      <alignment horizontal="center" vertical="center"/>
    </xf>
    <xf numFmtId="49" fontId="14" fillId="6" borderId="0" xfId="0" applyNumberFormat="1" applyFont="1" applyFill="1" applyAlignment="1">
      <alignment horizontal="center" vertical="center"/>
    </xf>
    <xf numFmtId="183" fontId="4" fillId="3" borderId="1" xfId="2798" applyNumberFormat="1" applyFont="1" applyFill="1" applyBorder="1" applyAlignment="1" applyProtection="1">
      <alignment horizontal="center" vertical="center"/>
    </xf>
    <xf numFmtId="3" fontId="62" fillId="0" borderId="1" xfId="1" applyNumberFormat="1" applyFont="1" applyFill="1" applyBorder="1" applyAlignment="1" applyProtection="1">
      <alignment horizontal="center" vertical="center"/>
    </xf>
    <xf numFmtId="3" fontId="62" fillId="3" borderId="1" xfId="1" applyNumberFormat="1" applyFont="1" applyFill="1" applyBorder="1" applyAlignment="1" applyProtection="1">
      <alignment horizontal="center" vertical="center"/>
    </xf>
    <xf numFmtId="183" fontId="61" fillId="0" borderId="1" xfId="2798" applyNumberFormat="1" applyFont="1" applyFill="1" applyBorder="1" applyAlignment="1" applyProtection="1">
      <alignment horizontal="center" vertical="center"/>
    </xf>
    <xf numFmtId="169" fontId="4" fillId="0" borderId="1" xfId="1" applyNumberFormat="1" applyFont="1" applyFill="1" applyBorder="1" applyAlignment="1">
      <alignment horizontal="center" vertical="center"/>
    </xf>
    <xf numFmtId="183" fontId="4" fillId="0" borderId="1" xfId="1" applyNumberFormat="1" applyFont="1" applyFill="1" applyBorder="1" applyAlignment="1" applyProtection="1">
      <alignment horizontal="center" vertical="center"/>
    </xf>
    <xf numFmtId="0" fontId="61" fillId="0" borderId="1" xfId="0" applyFont="1" applyBorder="1" applyAlignment="1">
      <alignment horizontal="center" vertical="center" wrapText="1"/>
    </xf>
    <xf numFmtId="3" fontId="61" fillId="0" borderId="1" xfId="1" applyNumberFormat="1" applyFont="1" applyFill="1" applyBorder="1" applyAlignment="1" applyProtection="1">
      <alignment horizontal="center" vertical="center"/>
    </xf>
    <xf numFmtId="3" fontId="61" fillId="3" borderId="1" xfId="1" applyNumberFormat="1" applyFont="1" applyFill="1" applyBorder="1" applyAlignment="1" applyProtection="1">
      <alignment horizontal="center" vertical="center"/>
    </xf>
    <xf numFmtId="0" fontId="61" fillId="0" borderId="1" xfId="0" applyFont="1" applyBorder="1" applyAlignment="1">
      <alignment horizontal="center" vertical="center"/>
    </xf>
    <xf numFmtId="0" fontId="61" fillId="3" borderId="1" xfId="0" applyFont="1" applyFill="1" applyBorder="1" applyAlignment="1">
      <alignment horizontal="center" vertical="center"/>
    </xf>
    <xf numFmtId="0" fontId="4" fillId="3" borderId="0" xfId="0" applyFont="1" applyFill="1" applyAlignment="1">
      <alignment horizontal="center" vertical="center" wrapText="1"/>
    </xf>
    <xf numFmtId="0" fontId="0" fillId="3" borderId="28" xfId="0" applyFill="1" applyBorder="1" applyAlignment="1">
      <alignment horizontal="center"/>
    </xf>
    <xf numFmtId="0" fontId="4" fillId="3" borderId="1" xfId="0" applyFont="1" applyFill="1" applyBorder="1" applyAlignment="1">
      <alignment horizontal="right" vertical="center"/>
    </xf>
    <xf numFmtId="183" fontId="4" fillId="3" borderId="1" xfId="2798" applyNumberFormat="1" applyFont="1" applyFill="1" applyBorder="1" applyAlignment="1">
      <alignment horizontal="right" vertical="center"/>
    </xf>
    <xf numFmtId="0" fontId="62" fillId="0" borderId="1" xfId="0" applyFont="1" applyBorder="1" applyAlignment="1">
      <alignment horizontal="center" vertical="center" wrapText="1"/>
    </xf>
    <xf numFmtId="0" fontId="51" fillId="3" borderId="1" xfId="0" applyFont="1" applyFill="1" applyBorder="1" applyAlignment="1">
      <alignment horizontal="right" vertical="center"/>
    </xf>
    <xf numFmtId="49" fontId="6" fillId="47" borderId="3" xfId="0" applyNumberFormat="1" applyFont="1" applyFill="1" applyBorder="1" applyAlignment="1">
      <alignment vertical="center"/>
    </xf>
    <xf numFmtId="0" fontId="0" fillId="5" borderId="1" xfId="0" applyFill="1" applyBorder="1" applyAlignment="1">
      <alignment horizontal="center" vertical="center"/>
    </xf>
    <xf numFmtId="0" fontId="4" fillId="5" borderId="1" xfId="0" applyFont="1" applyFill="1" applyBorder="1" applyAlignment="1">
      <alignment horizontal="left" vertical="center" wrapText="1"/>
    </xf>
    <xf numFmtId="183" fontId="4" fillId="5" borderId="1" xfId="2798" applyNumberFormat="1" applyFont="1" applyFill="1" applyBorder="1" applyAlignment="1" applyProtection="1">
      <alignment horizontal="center" vertical="center"/>
    </xf>
    <xf numFmtId="0" fontId="4" fillId="5" borderId="1" xfId="0" applyFont="1" applyFill="1" applyBorder="1" applyAlignment="1">
      <alignment horizontal="center" vertical="center"/>
    </xf>
    <xf numFmtId="183" fontId="4" fillId="5" borderId="1" xfId="1" applyNumberFormat="1" applyFont="1" applyFill="1" applyBorder="1" applyAlignment="1" applyProtection="1">
      <alignment horizontal="center" vertical="center"/>
    </xf>
    <xf numFmtId="0" fontId="4" fillId="5" borderId="1" xfId="0" applyFont="1" applyFill="1" applyBorder="1" applyAlignment="1">
      <alignment horizontal="right" vertical="center"/>
    </xf>
    <xf numFmtId="0" fontId="0" fillId="5" borderId="1" xfId="0" applyFill="1" applyBorder="1"/>
    <xf numFmtId="0" fontId="52" fillId="5" borderId="1" xfId="0" applyFont="1" applyFill="1" applyBorder="1"/>
    <xf numFmtId="0" fontId="60" fillId="5" borderId="1" xfId="0" applyFont="1" applyFill="1" applyBorder="1" applyAlignment="1">
      <alignment horizontal="center" vertical="center"/>
    </xf>
    <xf numFmtId="0" fontId="32" fillId="5" borderId="1" xfId="0" applyFont="1" applyFill="1" applyBorder="1" applyAlignment="1">
      <alignment horizontal="center" vertical="center"/>
    </xf>
    <xf numFmtId="3" fontId="60" fillId="5" borderId="1" xfId="1" applyNumberFormat="1" applyFont="1" applyFill="1" applyBorder="1" applyAlignment="1" applyProtection="1">
      <alignment horizontal="center" vertical="center"/>
    </xf>
    <xf numFmtId="0" fontId="62" fillId="5" borderId="1" xfId="0" applyFont="1" applyFill="1" applyBorder="1" applyAlignment="1">
      <alignment horizontal="center" vertical="center" wrapText="1"/>
    </xf>
    <xf numFmtId="0" fontId="65" fillId="5" borderId="1" xfId="0" applyFont="1" applyFill="1" applyBorder="1" applyAlignment="1">
      <alignment horizontal="left" vertical="center" wrapText="1"/>
    </xf>
    <xf numFmtId="3" fontId="32" fillId="5" borderId="1" xfId="0" applyNumberFormat="1" applyFont="1" applyFill="1" applyBorder="1" applyAlignment="1">
      <alignment horizontal="center" vertical="center"/>
    </xf>
    <xf numFmtId="0" fontId="63" fillId="5" borderId="1" xfId="0" applyFont="1" applyFill="1" applyBorder="1" applyAlignment="1">
      <alignment horizontal="left" vertical="center" wrapText="1"/>
    </xf>
    <xf numFmtId="0" fontId="61" fillId="3" borderId="1" xfId="0" applyFont="1" applyFill="1" applyBorder="1" applyAlignment="1">
      <alignment horizontal="center" vertical="center" wrapText="1"/>
    </xf>
    <xf numFmtId="0" fontId="66" fillId="0" borderId="1" xfId="0" applyFont="1" applyBorder="1" applyAlignment="1">
      <alignment horizontal="center" vertical="center" wrapText="1"/>
    </xf>
    <xf numFmtId="43" fontId="4" fillId="0" borderId="1" xfId="2798" applyFont="1" applyBorder="1" applyAlignment="1" applyProtection="1">
      <alignment horizontal="center" vertical="center"/>
    </xf>
    <xf numFmtId="183" fontId="4" fillId="0" borderId="1" xfId="2798" applyNumberFormat="1" applyFont="1" applyBorder="1" applyAlignment="1" applyProtection="1">
      <alignment horizontal="center" vertical="center"/>
    </xf>
    <xf numFmtId="43" fontId="0" fillId="5" borderId="1" xfId="2798" applyFont="1" applyFill="1" applyBorder="1" applyAlignment="1">
      <alignment vertical="center"/>
    </xf>
    <xf numFmtId="43" fontId="61" fillId="0" borderId="1" xfId="2798" applyFont="1" applyFill="1" applyBorder="1" applyAlignment="1" applyProtection="1">
      <alignment horizontal="center" vertical="center"/>
    </xf>
    <xf numFmtId="43" fontId="61" fillId="3" borderId="1" xfId="2798" applyFont="1" applyFill="1" applyBorder="1" applyAlignment="1" applyProtection="1">
      <alignment horizontal="center" vertical="center"/>
    </xf>
    <xf numFmtId="43" fontId="62" fillId="0" borderId="1" xfId="2798" applyFont="1" applyFill="1" applyBorder="1" applyAlignment="1" applyProtection="1">
      <alignment horizontal="center" vertical="center"/>
    </xf>
    <xf numFmtId="0" fontId="11" fillId="2" borderId="1" xfId="0" applyFont="1" applyFill="1" applyBorder="1" applyAlignment="1" applyProtection="1">
      <alignment horizontal="center" vertical="center" wrapText="1"/>
      <protection locked="0"/>
    </xf>
    <xf numFmtId="10" fontId="11" fillId="2" borderId="1" xfId="0" applyNumberFormat="1" applyFont="1" applyFill="1" applyBorder="1" applyAlignment="1" applyProtection="1">
      <alignment horizontal="center" vertical="center" wrapText="1"/>
      <protection locked="0"/>
    </xf>
    <xf numFmtId="0" fontId="1" fillId="2" borderId="1" xfId="0" applyFont="1" applyFill="1" applyBorder="1" applyAlignment="1">
      <alignment horizontal="center" vertical="center" wrapText="1"/>
    </xf>
    <xf numFmtId="0" fontId="4" fillId="0" borderId="28" xfId="0" applyFont="1" applyBorder="1" applyAlignment="1">
      <alignment horizontal="center" vertical="center"/>
    </xf>
    <xf numFmtId="0" fontId="4" fillId="5" borderId="28" xfId="0" applyFont="1" applyFill="1" applyBorder="1" applyAlignment="1">
      <alignment horizontal="center" vertical="center"/>
    </xf>
    <xf numFmtId="49" fontId="55" fillId="3" borderId="0" xfId="0" applyNumberFormat="1" applyFont="1" applyFill="1" applyAlignment="1">
      <alignment horizontal="left" vertical="center"/>
    </xf>
    <xf numFmtId="49" fontId="55" fillId="3" borderId="0" xfId="0" applyNumberFormat="1" applyFont="1" applyFill="1" applyAlignment="1">
      <alignment horizontal="left" vertical="center" wrapText="1"/>
    </xf>
    <xf numFmtId="169" fontId="4" fillId="3" borderId="1" xfId="1" applyNumberFormat="1" applyFont="1" applyFill="1" applyBorder="1" applyAlignment="1">
      <alignment horizontal="center" vertical="center"/>
    </xf>
    <xf numFmtId="9" fontId="60" fillId="0" borderId="1" xfId="1" applyFont="1" applyFill="1" applyBorder="1" applyAlignment="1" applyProtection="1">
      <alignment horizontal="left" vertical="center" wrapText="1"/>
    </xf>
    <xf numFmtId="183" fontId="4" fillId="0" borderId="1" xfId="2798" applyNumberFormat="1" applyFont="1" applyBorder="1" applyAlignment="1" applyProtection="1">
      <alignment horizontal="left" vertical="center"/>
    </xf>
    <xf numFmtId="1" fontId="4" fillId="0" borderId="1" xfId="0" applyNumberFormat="1" applyFont="1" applyBorder="1" applyAlignment="1">
      <alignment horizontal="right" vertical="center"/>
    </xf>
    <xf numFmtId="183" fontId="0" fillId="5" borderId="1" xfId="2798" applyNumberFormat="1" applyFont="1" applyFill="1" applyBorder="1" applyAlignment="1">
      <alignment vertical="center"/>
    </xf>
    <xf numFmtId="183" fontId="4" fillId="0" borderId="1" xfId="2798" applyNumberFormat="1" applyFont="1" applyBorder="1" applyAlignment="1">
      <alignment horizontal="center" vertical="center"/>
    </xf>
    <xf numFmtId="43" fontId="0" fillId="5" borderId="1" xfId="2798" applyFont="1" applyFill="1" applyBorder="1" applyAlignment="1">
      <alignment horizontal="center" vertical="center"/>
    </xf>
    <xf numFmtId="183" fontId="0" fillId="0" borderId="1" xfId="2798" applyNumberFormat="1" applyFont="1" applyFill="1" applyBorder="1" applyAlignment="1">
      <alignment vertical="center"/>
    </xf>
    <xf numFmtId="183" fontId="67" fillId="0" borderId="1" xfId="2798" applyNumberFormat="1" applyFont="1" applyFill="1" applyBorder="1" applyAlignment="1">
      <alignment horizontal="center" vertical="center" wrapText="1"/>
    </xf>
    <xf numFmtId="0" fontId="0" fillId="0" borderId="0" xfId="0" applyAlignment="1">
      <alignment vertical="center"/>
    </xf>
    <xf numFmtId="0" fontId="63" fillId="0" borderId="1" xfId="0" applyFont="1" applyBorder="1" applyAlignment="1">
      <alignment horizontal="left" vertical="center" wrapText="1"/>
    </xf>
    <xf numFmtId="0" fontId="62" fillId="0" borderId="1" xfId="0" applyFont="1" applyBorder="1" applyAlignment="1">
      <alignment horizontal="left" vertical="center" wrapText="1"/>
    </xf>
    <xf numFmtId="0" fontId="4" fillId="0" borderId="1" xfId="0" applyFont="1" applyBorder="1" applyAlignment="1">
      <alignment horizontal="left" vertical="center" wrapText="1"/>
    </xf>
    <xf numFmtId="183" fontId="4" fillId="0" borderId="1" xfId="2798" applyNumberFormat="1" applyFont="1" applyFill="1" applyBorder="1" applyAlignment="1" applyProtection="1">
      <alignment horizontal="right" vertical="center"/>
    </xf>
    <xf numFmtId="169" fontId="4" fillId="0" borderId="1" xfId="1" applyNumberFormat="1" applyFont="1" applyFill="1" applyBorder="1" applyAlignment="1" applyProtection="1">
      <alignment horizontal="center" vertical="center"/>
    </xf>
    <xf numFmtId="49" fontId="6" fillId="3" borderId="1" xfId="0" applyNumberFormat="1" applyFont="1" applyFill="1" applyBorder="1" applyAlignment="1">
      <alignment horizontal="center" vertical="center"/>
    </xf>
    <xf numFmtId="0" fontId="59" fillId="3" borderId="1" xfId="0" applyFont="1" applyFill="1" applyBorder="1" applyAlignment="1">
      <alignment horizontal="center" vertical="center"/>
    </xf>
    <xf numFmtId="49" fontId="0" fillId="3" borderId="1" xfId="0" applyNumberFormat="1" applyFill="1" applyBorder="1" applyAlignment="1">
      <alignment horizontal="center"/>
    </xf>
    <xf numFmtId="0" fontId="4" fillId="3" borderId="1" xfId="0" applyFont="1" applyFill="1" applyBorder="1" applyAlignment="1">
      <alignment horizontal="center" vertical="center"/>
    </xf>
    <xf numFmtId="49" fontId="6" fillId="3" borderId="1" xfId="0" applyNumberFormat="1" applyFont="1" applyFill="1" applyBorder="1" applyAlignment="1">
      <alignment horizontal="center" vertical="center" wrapText="1"/>
    </xf>
    <xf numFmtId="0" fontId="66" fillId="0" borderId="1" xfId="0" applyFont="1" applyBorder="1" applyAlignment="1">
      <alignment horizontal="center" vertical="center"/>
    </xf>
    <xf numFmtId="0" fontId="66" fillId="0" borderId="1" xfId="0" applyFont="1" applyBorder="1" applyAlignment="1">
      <alignment horizontal="center" vertical="center" wrapText="1" readingOrder="1"/>
    </xf>
    <xf numFmtId="0" fontId="66" fillId="0" borderId="34" xfId="0" applyFont="1" applyBorder="1" applyAlignment="1">
      <alignment horizontal="center" vertical="center" wrapText="1"/>
    </xf>
    <xf numFmtId="0" fontId="66" fillId="0" borderId="35" xfId="0" applyFont="1" applyBorder="1" applyAlignment="1">
      <alignment horizontal="center" vertical="center" wrapText="1"/>
    </xf>
    <xf numFmtId="0" fontId="66" fillId="0" borderId="36" xfId="0" applyFont="1" applyBorder="1" applyAlignment="1">
      <alignment horizontal="center" vertical="center" wrapText="1"/>
    </xf>
    <xf numFmtId="9" fontId="60" fillId="0" borderId="25" xfId="1" applyFont="1" applyFill="1" applyBorder="1" applyAlignment="1" applyProtection="1">
      <alignment horizontal="center" vertical="center" wrapText="1"/>
    </xf>
    <xf numFmtId="9" fontId="60" fillId="0" borderId="2" xfId="1" applyFont="1" applyFill="1" applyBorder="1" applyAlignment="1" applyProtection="1">
      <alignment horizontal="center" vertical="center" wrapText="1"/>
    </xf>
    <xf numFmtId="0" fontId="64" fillId="5" borderId="30" xfId="2797" applyFont="1" applyFill="1" applyBorder="1" applyAlignment="1">
      <alignment horizontal="center" vertical="center"/>
    </xf>
    <xf numFmtId="0" fontId="64" fillId="5" borderId="29" xfId="2797" applyFont="1" applyFill="1" applyBorder="1" applyAlignment="1">
      <alignment horizontal="center" vertical="center"/>
    </xf>
    <xf numFmtId="0" fontId="64" fillId="5" borderId="31" xfId="2797" applyFont="1" applyFill="1" applyBorder="1" applyAlignment="1">
      <alignment horizontal="center" vertical="center"/>
    </xf>
    <xf numFmtId="0" fontId="64" fillId="5" borderId="32" xfId="2797" applyFont="1" applyFill="1" applyBorder="1" applyAlignment="1">
      <alignment horizontal="center" vertical="center"/>
    </xf>
    <xf numFmtId="3" fontId="60" fillId="0" borderId="25" xfId="0" applyNumberFormat="1" applyFont="1" applyBorder="1" applyAlignment="1">
      <alignment horizontal="center" vertical="center" wrapText="1"/>
    </xf>
    <xf numFmtId="3" fontId="60" fillId="0" borderId="33" xfId="0" applyNumberFormat="1" applyFont="1" applyBorder="1" applyAlignment="1">
      <alignment horizontal="center" vertical="center" wrapText="1"/>
    </xf>
    <xf numFmtId="3" fontId="60" fillId="0" borderId="2" xfId="0" applyNumberFormat="1" applyFont="1" applyBorder="1" applyAlignment="1">
      <alignment horizontal="center" vertical="center" wrapText="1"/>
    </xf>
    <xf numFmtId="171" fontId="4" fillId="8" borderId="11" xfId="2" applyNumberFormat="1" applyFont="1" applyFill="1" applyBorder="1" applyAlignment="1">
      <alignment horizontal="justify" vertical="center" wrapText="1"/>
    </xf>
    <xf numFmtId="0" fontId="0" fillId="0" borderId="8" xfId="0" applyBorder="1" applyAlignment="1">
      <alignment horizontal="left" vertical="center" wrapText="1"/>
    </xf>
    <xf numFmtId="0" fontId="0" fillId="0" borderId="0" xfId="0" applyAlignment="1">
      <alignment horizontal="left" vertical="center" wrapText="1"/>
    </xf>
    <xf numFmtId="0" fontId="0" fillId="0" borderId="13" xfId="0" applyBorder="1" applyAlignment="1">
      <alignment horizontal="left" vertical="center" wrapText="1"/>
    </xf>
    <xf numFmtId="171" fontId="3" fillId="0" borderId="8" xfId="2" applyNumberFormat="1" applyFont="1" applyBorder="1" applyAlignment="1">
      <alignment horizontal="center" vertical="center"/>
    </xf>
    <xf numFmtId="171" fontId="3" fillId="0" borderId="0" xfId="2" applyNumberFormat="1" applyFont="1" applyBorder="1" applyAlignment="1">
      <alignment horizontal="center" vertical="center"/>
    </xf>
    <xf numFmtId="171" fontId="3" fillId="0" borderId="13" xfId="2" applyNumberFormat="1" applyFont="1" applyBorder="1" applyAlignment="1">
      <alignment horizontal="center" vertical="center"/>
    </xf>
    <xf numFmtId="171" fontId="4" fillId="0" borderId="0" xfId="2" applyNumberFormat="1" applyFont="1" applyBorder="1" applyAlignment="1">
      <alignment horizontal="justify" wrapText="1"/>
    </xf>
    <xf numFmtId="171" fontId="4" fillId="0" borderId="13" xfId="2" applyNumberFormat="1" applyFont="1" applyBorder="1" applyAlignment="1">
      <alignment horizontal="justify" wrapText="1"/>
    </xf>
    <xf numFmtId="171" fontId="0" fillId="0" borderId="0" xfId="2" applyNumberFormat="1" applyFont="1" applyBorder="1" applyAlignment="1">
      <alignment horizontal="justify"/>
    </xf>
    <xf numFmtId="171" fontId="0" fillId="0" borderId="13" xfId="2" applyNumberFormat="1" applyFont="1" applyBorder="1" applyAlignment="1">
      <alignment horizontal="justify"/>
    </xf>
    <xf numFmtId="171" fontId="4" fillId="8" borderId="9" xfId="2" applyNumberFormat="1" applyFont="1" applyFill="1" applyBorder="1" applyAlignment="1">
      <alignment horizontal="justify" vertical="center" wrapText="1"/>
    </xf>
    <xf numFmtId="171" fontId="4" fillId="8" borderId="14" xfId="2" applyNumberFormat="1" applyFont="1" applyFill="1" applyBorder="1" applyAlignment="1">
      <alignment horizontal="justify" vertical="center" wrapText="1"/>
    </xf>
    <xf numFmtId="171" fontId="4" fillId="0" borderId="8" xfId="2" applyNumberFormat="1" applyFont="1" applyBorder="1" applyAlignment="1">
      <alignment horizontal="justify" wrapText="1"/>
    </xf>
    <xf numFmtId="171" fontId="4" fillId="0" borderId="8" xfId="2" applyNumberFormat="1" applyFont="1" applyBorder="1" applyAlignment="1">
      <alignment horizontal="center"/>
    </xf>
    <xf numFmtId="171" fontId="4" fillId="0" borderId="13" xfId="2" applyNumberFormat="1" applyFont="1" applyBorder="1" applyAlignment="1">
      <alignment horizontal="center"/>
    </xf>
    <xf numFmtId="171" fontId="4" fillId="0" borderId="0" xfId="2" applyNumberFormat="1" applyFont="1" applyBorder="1" applyAlignment="1">
      <alignment horizontal="justify" vertical="center" wrapText="1"/>
    </xf>
    <xf numFmtId="171" fontId="4" fillId="0" borderId="13" xfId="2" applyNumberFormat="1" applyFont="1" applyBorder="1" applyAlignment="1">
      <alignment horizontal="justify" vertical="center" wrapText="1"/>
    </xf>
    <xf numFmtId="0" fontId="3" fillId="22" borderId="0" xfId="0" applyFont="1" applyFill="1" applyAlignment="1">
      <alignment horizontal="center"/>
    </xf>
    <xf numFmtId="171" fontId="3" fillId="0" borderId="0" xfId="2" applyNumberFormat="1" applyFont="1" applyBorder="1" applyAlignment="1">
      <alignment vertical="center"/>
    </xf>
    <xf numFmtId="171" fontId="3" fillId="0" borderId="13" xfId="2" applyNumberFormat="1" applyFont="1" applyBorder="1" applyAlignment="1">
      <alignment vertical="center"/>
    </xf>
  </cellXfs>
  <cellStyles count="2799">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8" builtinId="3"/>
    <cellStyle name="Millares 10" xfId="1686" xr:uid="{00000000-0005-0000-0000-000092060000}"/>
    <cellStyle name="Millares 10 2" xfId="1687" xr:uid="{00000000-0005-0000-0000-000093060000}"/>
    <cellStyle name="Millares 10 3" xfId="1688" xr:uid="{00000000-0005-0000-0000-000094060000}"/>
    <cellStyle name="Millares 10 4" xfId="1689" xr:uid="{00000000-0005-0000-0000-000095060000}"/>
    <cellStyle name="Millares 10 5" xfId="1690" xr:uid="{00000000-0005-0000-0000-000096060000}"/>
    <cellStyle name="Millares 10 6" xfId="1691" xr:uid="{00000000-0005-0000-0000-000097060000}"/>
    <cellStyle name="Millares 11" xfId="1692" xr:uid="{00000000-0005-0000-0000-000098060000}"/>
    <cellStyle name="Millares 12" xfId="1693" xr:uid="{00000000-0005-0000-0000-000099060000}"/>
    <cellStyle name="Millares 12 2" xfId="1694" xr:uid="{00000000-0005-0000-0000-00009A060000}"/>
    <cellStyle name="Millares 12 3" xfId="1695" xr:uid="{00000000-0005-0000-0000-00009B060000}"/>
    <cellStyle name="Millares 12 4" xfId="1696" xr:uid="{00000000-0005-0000-0000-00009C060000}"/>
    <cellStyle name="Millares 12 5" xfId="1697" xr:uid="{00000000-0005-0000-0000-00009D060000}"/>
    <cellStyle name="Millares 13" xfId="1698" xr:uid="{00000000-0005-0000-0000-00009E060000}"/>
    <cellStyle name="Millares 13 2" xfId="1699" xr:uid="{00000000-0005-0000-0000-00009F060000}"/>
    <cellStyle name="Millares 13 3" xfId="1700" xr:uid="{00000000-0005-0000-0000-0000A0060000}"/>
    <cellStyle name="Millares 13 4" xfId="1701" xr:uid="{00000000-0005-0000-0000-0000A1060000}"/>
    <cellStyle name="Millares 13 5" xfId="1702" xr:uid="{00000000-0005-0000-0000-0000A2060000}"/>
    <cellStyle name="Millares 14" xfId="1703" xr:uid="{00000000-0005-0000-0000-0000A3060000}"/>
    <cellStyle name="Millares 14 2" xfId="1704" xr:uid="{00000000-0005-0000-0000-0000A4060000}"/>
    <cellStyle name="Millares 14 3" xfId="1705" xr:uid="{00000000-0005-0000-0000-0000A5060000}"/>
    <cellStyle name="Millares 14 4" xfId="1706" xr:uid="{00000000-0005-0000-0000-0000A6060000}"/>
    <cellStyle name="Millares 14 5" xfId="1707" xr:uid="{00000000-0005-0000-0000-0000A7060000}"/>
    <cellStyle name="Millares 15" xfId="1708" xr:uid="{00000000-0005-0000-0000-0000A8060000}"/>
    <cellStyle name="Millares 15 2" xfId="1709" xr:uid="{00000000-0005-0000-0000-0000A9060000}"/>
    <cellStyle name="Millares 15 3" xfId="1710" xr:uid="{00000000-0005-0000-0000-0000AA060000}"/>
    <cellStyle name="Millares 15 4" xfId="1711" xr:uid="{00000000-0005-0000-0000-0000AB060000}"/>
    <cellStyle name="Millares 15 5" xfId="1712" xr:uid="{00000000-0005-0000-0000-0000AC060000}"/>
    <cellStyle name="Millares 16" xfId="1713" xr:uid="{00000000-0005-0000-0000-0000AD060000}"/>
    <cellStyle name="Millares 17" xfId="1714" xr:uid="{00000000-0005-0000-0000-0000AE060000}"/>
    <cellStyle name="Millares 18" xfId="1715" xr:uid="{00000000-0005-0000-0000-0000AF060000}"/>
    <cellStyle name="Millares 19" xfId="1716" xr:uid="{00000000-0005-0000-0000-0000B0060000}"/>
    <cellStyle name="Millares 2" xfId="2" xr:uid="{00000000-0005-0000-0000-0000B1060000}"/>
    <cellStyle name="Millares 2 10" xfId="1717" xr:uid="{00000000-0005-0000-0000-0000B2060000}"/>
    <cellStyle name="Millares 2 11" xfId="1718" xr:uid="{00000000-0005-0000-0000-0000B3060000}"/>
    <cellStyle name="Millares 2 12" xfId="1719" xr:uid="{00000000-0005-0000-0000-0000B4060000}"/>
    <cellStyle name="Millares 2 2" xfId="1720" xr:uid="{00000000-0005-0000-0000-0000B5060000}"/>
    <cellStyle name="Millares 2 2 2" xfId="1721" xr:uid="{00000000-0005-0000-0000-0000B6060000}"/>
    <cellStyle name="Millares 2 2 2 2" xfId="1722" xr:uid="{00000000-0005-0000-0000-0000B7060000}"/>
    <cellStyle name="Millares 2 2 2 3" xfId="1723" xr:uid="{00000000-0005-0000-0000-0000B8060000}"/>
    <cellStyle name="Millares 2 2 2 4" xfId="1724" xr:uid="{00000000-0005-0000-0000-0000B9060000}"/>
    <cellStyle name="Millares 2 2 2 5" xfId="1725" xr:uid="{00000000-0005-0000-0000-0000BA060000}"/>
    <cellStyle name="Millares 2 2 3" xfId="1726" xr:uid="{00000000-0005-0000-0000-0000BB060000}"/>
    <cellStyle name="Millares 2 2 4" xfId="1727" xr:uid="{00000000-0005-0000-0000-0000BC060000}"/>
    <cellStyle name="Millares 2 2 5" xfId="1728" xr:uid="{00000000-0005-0000-0000-0000BD060000}"/>
    <cellStyle name="Millares 2 2 6" xfId="1729" xr:uid="{00000000-0005-0000-0000-0000BE060000}"/>
    <cellStyle name="Millares 2 3" xfId="1730" xr:uid="{00000000-0005-0000-0000-0000BF060000}"/>
    <cellStyle name="Millares 2 3 2" xfId="1731" xr:uid="{00000000-0005-0000-0000-0000C0060000}"/>
    <cellStyle name="Millares 2 3 2 2" xfId="1732" xr:uid="{00000000-0005-0000-0000-0000C1060000}"/>
    <cellStyle name="Millares 2 3 2 3" xfId="1733" xr:uid="{00000000-0005-0000-0000-0000C2060000}"/>
    <cellStyle name="Millares 2 3 2 4" xfId="1734" xr:uid="{00000000-0005-0000-0000-0000C3060000}"/>
    <cellStyle name="Millares 2 3 2 5" xfId="1735" xr:uid="{00000000-0005-0000-0000-0000C4060000}"/>
    <cellStyle name="Millares 2 3 3" xfId="1736" xr:uid="{00000000-0005-0000-0000-0000C5060000}"/>
    <cellStyle name="Millares 2 3 4" xfId="1737" xr:uid="{00000000-0005-0000-0000-0000C6060000}"/>
    <cellStyle name="Millares 2 3 5" xfId="1738" xr:uid="{00000000-0005-0000-0000-0000C7060000}"/>
    <cellStyle name="Millares 2 3 6" xfId="1739" xr:uid="{00000000-0005-0000-0000-0000C8060000}"/>
    <cellStyle name="Millares 2 4" xfId="1740" xr:uid="{00000000-0005-0000-0000-0000C9060000}"/>
    <cellStyle name="Millares 2 4 2" xfId="1741" xr:uid="{00000000-0005-0000-0000-0000CA060000}"/>
    <cellStyle name="Millares 2 4 2 2" xfId="1742" xr:uid="{00000000-0005-0000-0000-0000CB060000}"/>
    <cellStyle name="Millares 2 4 2 3" xfId="1743" xr:uid="{00000000-0005-0000-0000-0000CC060000}"/>
    <cellStyle name="Millares 2 4 2 4" xfId="1744" xr:uid="{00000000-0005-0000-0000-0000CD060000}"/>
    <cellStyle name="Millares 2 4 2 5" xfId="1745" xr:uid="{00000000-0005-0000-0000-0000CE060000}"/>
    <cellStyle name="Millares 2 4 3" xfId="1746" xr:uid="{00000000-0005-0000-0000-0000CF060000}"/>
    <cellStyle name="Millares 2 4 4" xfId="1747" xr:uid="{00000000-0005-0000-0000-0000D0060000}"/>
    <cellStyle name="Millares 2 4 5" xfId="1748" xr:uid="{00000000-0005-0000-0000-0000D1060000}"/>
    <cellStyle name="Millares 2 4 6" xfId="1749" xr:uid="{00000000-0005-0000-0000-0000D2060000}"/>
    <cellStyle name="Millares 2 5" xfId="1750" xr:uid="{00000000-0005-0000-0000-0000D3060000}"/>
    <cellStyle name="Millares 2 5 2" xfId="1751" xr:uid="{00000000-0005-0000-0000-0000D4060000}"/>
    <cellStyle name="Millares 2 5 2 2" xfId="1752" xr:uid="{00000000-0005-0000-0000-0000D5060000}"/>
    <cellStyle name="Millares 2 5 2 3" xfId="1753" xr:uid="{00000000-0005-0000-0000-0000D6060000}"/>
    <cellStyle name="Millares 2 5 2 4" xfId="1754" xr:uid="{00000000-0005-0000-0000-0000D7060000}"/>
    <cellStyle name="Millares 2 5 2 5" xfId="1755" xr:uid="{00000000-0005-0000-0000-0000D8060000}"/>
    <cellStyle name="Millares 2 5 3" xfId="1756" xr:uid="{00000000-0005-0000-0000-0000D9060000}"/>
    <cellStyle name="Millares 2 5 4" xfId="1757" xr:uid="{00000000-0005-0000-0000-0000DA060000}"/>
    <cellStyle name="Millares 2 5 5" xfId="1758" xr:uid="{00000000-0005-0000-0000-0000DB060000}"/>
    <cellStyle name="Millares 2 5 6" xfId="1759" xr:uid="{00000000-0005-0000-0000-0000DC060000}"/>
    <cellStyle name="Millares 2 6" xfId="1760" xr:uid="{00000000-0005-0000-0000-0000DD060000}"/>
    <cellStyle name="Millares 2 6 2" xfId="1761" xr:uid="{00000000-0005-0000-0000-0000DE060000}"/>
    <cellStyle name="Millares 2 6 3" xfId="1762" xr:uid="{00000000-0005-0000-0000-0000DF060000}"/>
    <cellStyle name="Millares 2 6 4" xfId="1763" xr:uid="{00000000-0005-0000-0000-0000E0060000}"/>
    <cellStyle name="Millares 2 6 5" xfId="1764" xr:uid="{00000000-0005-0000-0000-0000E1060000}"/>
    <cellStyle name="Millares 2 7" xfId="1765" xr:uid="{00000000-0005-0000-0000-0000E2060000}"/>
    <cellStyle name="Millares 2 8" xfId="1766" xr:uid="{00000000-0005-0000-0000-0000E3060000}"/>
    <cellStyle name="Millares 2 8 2" xfId="1767" xr:uid="{00000000-0005-0000-0000-0000E4060000}"/>
    <cellStyle name="Millares 2 8 2 2" xfId="1768" xr:uid="{00000000-0005-0000-0000-0000E5060000}"/>
    <cellStyle name="Millares 2 9" xfId="1769" xr:uid="{00000000-0005-0000-0000-0000E6060000}"/>
    <cellStyle name="Millares 20" xfId="1770" xr:uid="{00000000-0005-0000-0000-0000E7060000}"/>
    <cellStyle name="Millares 20 2" xfId="1771" xr:uid="{00000000-0005-0000-0000-0000E8060000}"/>
    <cellStyle name="Millares 21" xfId="1772" xr:uid="{00000000-0005-0000-0000-0000E9060000}"/>
    <cellStyle name="Millares 21 2" xfId="1773" xr:uid="{00000000-0005-0000-0000-0000EA060000}"/>
    <cellStyle name="Millares 22" xfId="1774" xr:uid="{00000000-0005-0000-0000-0000EB060000}"/>
    <cellStyle name="Millares 23" xfId="1775" xr:uid="{00000000-0005-0000-0000-0000EC060000}"/>
    <cellStyle name="Millares 24" xfId="1776" xr:uid="{00000000-0005-0000-0000-0000ED060000}"/>
    <cellStyle name="Millares 24 2" xfId="1777" xr:uid="{00000000-0005-0000-0000-0000EE060000}"/>
    <cellStyle name="Millares 24 3" xfId="1778" xr:uid="{00000000-0005-0000-0000-0000EF060000}"/>
    <cellStyle name="Millares 25" xfId="1779" xr:uid="{00000000-0005-0000-0000-0000F0060000}"/>
    <cellStyle name="Millares 26" xfId="1780" xr:uid="{00000000-0005-0000-0000-0000F1060000}"/>
    <cellStyle name="Millares 27" xfId="1781" xr:uid="{00000000-0005-0000-0000-0000F2060000}"/>
    <cellStyle name="Millares 28" xfId="1782" xr:uid="{00000000-0005-0000-0000-0000F3060000}"/>
    <cellStyle name="Millares 29" xfId="1783" xr:uid="{00000000-0005-0000-0000-0000F4060000}"/>
    <cellStyle name="Millares 3" xfId="1784" xr:uid="{00000000-0005-0000-0000-0000F5060000}"/>
    <cellStyle name="Millares 3 10" xfId="1785" xr:uid="{00000000-0005-0000-0000-0000F6060000}"/>
    <cellStyle name="Millares 3 11" xfId="1786" xr:uid="{00000000-0005-0000-0000-0000F7060000}"/>
    <cellStyle name="Millares 3 12" xfId="1787" xr:uid="{00000000-0005-0000-0000-0000F8060000}"/>
    <cellStyle name="Millares 3 2" xfId="1788" xr:uid="{00000000-0005-0000-0000-0000F9060000}"/>
    <cellStyle name="Millares 3 2 2" xfId="1789" xr:uid="{00000000-0005-0000-0000-0000FA060000}"/>
    <cellStyle name="Millares 3 2 2 2" xfId="1790" xr:uid="{00000000-0005-0000-0000-0000FB060000}"/>
    <cellStyle name="Millares 3 2 2 3" xfId="1791" xr:uid="{00000000-0005-0000-0000-0000FC060000}"/>
    <cellStyle name="Millares 3 2 2 4" xfId="1792" xr:uid="{00000000-0005-0000-0000-0000FD060000}"/>
    <cellStyle name="Millares 3 2 2 5" xfId="1793" xr:uid="{00000000-0005-0000-0000-0000FE060000}"/>
    <cellStyle name="Millares 3 2 3" xfId="1794" xr:uid="{00000000-0005-0000-0000-0000FF060000}"/>
    <cellStyle name="Millares 3 2 4" xfId="1795" xr:uid="{00000000-0005-0000-0000-000000070000}"/>
    <cellStyle name="Millares 3 2 5" xfId="1796" xr:uid="{00000000-0005-0000-0000-000001070000}"/>
    <cellStyle name="Millares 3 2 6" xfId="1797" xr:uid="{00000000-0005-0000-0000-000002070000}"/>
    <cellStyle name="Millares 3 3" xfId="1798" xr:uid="{00000000-0005-0000-0000-000003070000}"/>
    <cellStyle name="Millares 3 3 2" xfId="1799" xr:uid="{00000000-0005-0000-0000-000004070000}"/>
    <cellStyle name="Millares 3 3 2 2" xfId="1800" xr:uid="{00000000-0005-0000-0000-000005070000}"/>
    <cellStyle name="Millares 3 3 2 3" xfId="1801" xr:uid="{00000000-0005-0000-0000-000006070000}"/>
    <cellStyle name="Millares 3 3 2 4" xfId="1802" xr:uid="{00000000-0005-0000-0000-000007070000}"/>
    <cellStyle name="Millares 3 3 2 5" xfId="1803" xr:uid="{00000000-0005-0000-0000-000008070000}"/>
    <cellStyle name="Millares 3 3 3" xfId="1804" xr:uid="{00000000-0005-0000-0000-000009070000}"/>
    <cellStyle name="Millares 3 3 4" xfId="1805" xr:uid="{00000000-0005-0000-0000-00000A070000}"/>
    <cellStyle name="Millares 3 3 5" xfId="1806" xr:uid="{00000000-0005-0000-0000-00000B070000}"/>
    <cellStyle name="Millares 3 3 6" xfId="1807" xr:uid="{00000000-0005-0000-0000-00000C070000}"/>
    <cellStyle name="Millares 3 4" xfId="1808" xr:uid="{00000000-0005-0000-0000-00000D070000}"/>
    <cellStyle name="Millares 3 4 2" xfId="1809" xr:uid="{00000000-0005-0000-0000-00000E070000}"/>
    <cellStyle name="Millares 3 4 2 2" xfId="1810" xr:uid="{00000000-0005-0000-0000-00000F070000}"/>
    <cellStyle name="Millares 3 4 2 3" xfId="1811" xr:uid="{00000000-0005-0000-0000-000010070000}"/>
    <cellStyle name="Millares 3 4 2 4" xfId="1812" xr:uid="{00000000-0005-0000-0000-000011070000}"/>
    <cellStyle name="Millares 3 4 2 5" xfId="1813" xr:uid="{00000000-0005-0000-0000-000012070000}"/>
    <cellStyle name="Millares 3 4 3" xfId="1814" xr:uid="{00000000-0005-0000-0000-000013070000}"/>
    <cellStyle name="Millares 3 4 4" xfId="1815" xr:uid="{00000000-0005-0000-0000-000014070000}"/>
    <cellStyle name="Millares 3 4 5" xfId="1816" xr:uid="{00000000-0005-0000-0000-000015070000}"/>
    <cellStyle name="Millares 3 4 6" xfId="1817" xr:uid="{00000000-0005-0000-0000-000016070000}"/>
    <cellStyle name="Millares 3 5" xfId="1818" xr:uid="{00000000-0005-0000-0000-000017070000}"/>
    <cellStyle name="Millares 3 5 2" xfId="1819" xr:uid="{00000000-0005-0000-0000-000018070000}"/>
    <cellStyle name="Millares 3 5 2 2" xfId="1820" xr:uid="{00000000-0005-0000-0000-000019070000}"/>
    <cellStyle name="Millares 3 5 2 3" xfId="1821" xr:uid="{00000000-0005-0000-0000-00001A070000}"/>
    <cellStyle name="Millares 3 5 2 4" xfId="1822" xr:uid="{00000000-0005-0000-0000-00001B070000}"/>
    <cellStyle name="Millares 3 5 2 5" xfId="1823" xr:uid="{00000000-0005-0000-0000-00001C070000}"/>
    <cellStyle name="Millares 3 5 3" xfId="1824" xr:uid="{00000000-0005-0000-0000-00001D070000}"/>
    <cellStyle name="Millares 3 5 4" xfId="1825" xr:uid="{00000000-0005-0000-0000-00001E070000}"/>
    <cellStyle name="Millares 3 5 5" xfId="1826" xr:uid="{00000000-0005-0000-0000-00001F070000}"/>
    <cellStyle name="Millares 3 5 6" xfId="1827" xr:uid="{00000000-0005-0000-0000-000020070000}"/>
    <cellStyle name="Millares 3 6" xfId="1828" xr:uid="{00000000-0005-0000-0000-000021070000}"/>
    <cellStyle name="Millares 3 6 2" xfId="1829" xr:uid="{00000000-0005-0000-0000-000022070000}"/>
    <cellStyle name="Millares 3 6 3" xfId="1830" xr:uid="{00000000-0005-0000-0000-000023070000}"/>
    <cellStyle name="Millares 3 6 4" xfId="1831" xr:uid="{00000000-0005-0000-0000-000024070000}"/>
    <cellStyle name="Millares 3 6 5" xfId="1832" xr:uid="{00000000-0005-0000-0000-000025070000}"/>
    <cellStyle name="Millares 3 7" xfId="1833" xr:uid="{00000000-0005-0000-0000-000026070000}"/>
    <cellStyle name="Millares 3 8" xfId="1834" xr:uid="{00000000-0005-0000-0000-000027070000}"/>
    <cellStyle name="Millares 3 9" xfId="1835" xr:uid="{00000000-0005-0000-0000-000028070000}"/>
    <cellStyle name="Millares 30" xfId="1836" xr:uid="{00000000-0005-0000-0000-000029070000}"/>
    <cellStyle name="Millares 31" xfId="1837" xr:uid="{00000000-0005-0000-0000-00002A070000}"/>
    <cellStyle name="Millares 32" xfId="1838" xr:uid="{00000000-0005-0000-0000-00002B070000}"/>
    <cellStyle name="Millares 32 2" xfId="1839" xr:uid="{00000000-0005-0000-0000-00002C070000}"/>
    <cellStyle name="Millares 4" xfId="1840" xr:uid="{00000000-0005-0000-0000-00002D070000}"/>
    <cellStyle name="Millares 4 2" xfId="1841" xr:uid="{00000000-0005-0000-0000-00002E070000}"/>
    <cellStyle name="Millares 4 3" xfId="1842" xr:uid="{00000000-0005-0000-0000-00002F070000}"/>
    <cellStyle name="Millares 4 4" xfId="1843" xr:uid="{00000000-0005-0000-0000-000030070000}"/>
    <cellStyle name="Millares 4 5" xfId="1844" xr:uid="{00000000-0005-0000-0000-000031070000}"/>
    <cellStyle name="Millares 4 6" xfId="1845" xr:uid="{00000000-0005-0000-0000-000032070000}"/>
    <cellStyle name="Millares 4 7" xfId="1846" xr:uid="{00000000-0005-0000-0000-000033070000}"/>
    <cellStyle name="Millares 5" xfId="1847" xr:uid="{00000000-0005-0000-0000-000034070000}"/>
    <cellStyle name="Millares 5 2" xfId="1848" xr:uid="{00000000-0005-0000-0000-000035070000}"/>
    <cellStyle name="Millares 5 2 2" xfId="1849" xr:uid="{00000000-0005-0000-0000-000036070000}"/>
    <cellStyle name="Millares 5 2 2 2" xfId="1850" xr:uid="{00000000-0005-0000-0000-000037070000}"/>
    <cellStyle name="Millares 5 2 2 3" xfId="1851" xr:uid="{00000000-0005-0000-0000-000038070000}"/>
    <cellStyle name="Millares 5 2 2 4" xfId="1852" xr:uid="{00000000-0005-0000-0000-000039070000}"/>
    <cellStyle name="Millares 5 2 2 5" xfId="1853" xr:uid="{00000000-0005-0000-0000-00003A070000}"/>
    <cellStyle name="Millares 5 2 3" xfId="1854" xr:uid="{00000000-0005-0000-0000-00003B070000}"/>
    <cellStyle name="Millares 5 2 4" xfId="1855" xr:uid="{00000000-0005-0000-0000-00003C070000}"/>
    <cellStyle name="Millares 5 2 5" xfId="1856" xr:uid="{00000000-0005-0000-0000-00003D070000}"/>
    <cellStyle name="Millares 5 2 6" xfId="1857" xr:uid="{00000000-0005-0000-0000-00003E070000}"/>
    <cellStyle name="Millares 5 3" xfId="1858" xr:uid="{00000000-0005-0000-0000-00003F070000}"/>
    <cellStyle name="Millares 5 3 2" xfId="1859" xr:uid="{00000000-0005-0000-0000-000040070000}"/>
    <cellStyle name="Millares 5 3 2 2" xfId="1860" xr:uid="{00000000-0005-0000-0000-000041070000}"/>
    <cellStyle name="Millares 5 3 2 3" xfId="1861" xr:uid="{00000000-0005-0000-0000-000042070000}"/>
    <cellStyle name="Millares 5 3 2 4" xfId="1862" xr:uid="{00000000-0005-0000-0000-000043070000}"/>
    <cellStyle name="Millares 5 3 2 5" xfId="1863" xr:uid="{00000000-0005-0000-0000-000044070000}"/>
    <cellStyle name="Millares 5 3 3" xfId="1864" xr:uid="{00000000-0005-0000-0000-000045070000}"/>
    <cellStyle name="Millares 5 3 4" xfId="1865" xr:uid="{00000000-0005-0000-0000-000046070000}"/>
    <cellStyle name="Millares 5 3 5" xfId="1866" xr:uid="{00000000-0005-0000-0000-000047070000}"/>
    <cellStyle name="Millares 5 3 6" xfId="1867" xr:uid="{00000000-0005-0000-0000-000048070000}"/>
    <cellStyle name="Millares 5 4" xfId="1868" xr:uid="{00000000-0005-0000-0000-000049070000}"/>
    <cellStyle name="Millares 5 4 2" xfId="1869" xr:uid="{00000000-0005-0000-0000-00004A070000}"/>
    <cellStyle name="Millares 5 4 2 2" xfId="1870" xr:uid="{00000000-0005-0000-0000-00004B070000}"/>
    <cellStyle name="Millares 5 4 2 3" xfId="1871" xr:uid="{00000000-0005-0000-0000-00004C070000}"/>
    <cellStyle name="Millares 5 4 2 4" xfId="1872" xr:uid="{00000000-0005-0000-0000-00004D070000}"/>
    <cellStyle name="Millares 5 4 2 5" xfId="1873" xr:uid="{00000000-0005-0000-0000-00004E070000}"/>
    <cellStyle name="Millares 5 4 3" xfId="1874" xr:uid="{00000000-0005-0000-0000-00004F070000}"/>
    <cellStyle name="Millares 5 4 4" xfId="1875" xr:uid="{00000000-0005-0000-0000-000050070000}"/>
    <cellStyle name="Millares 5 4 5" xfId="1876" xr:uid="{00000000-0005-0000-0000-000051070000}"/>
    <cellStyle name="Millares 5 4 6" xfId="1877" xr:uid="{00000000-0005-0000-0000-000052070000}"/>
    <cellStyle name="Millares 5 5" xfId="1878" xr:uid="{00000000-0005-0000-0000-000053070000}"/>
    <cellStyle name="Millares 5 5 2" xfId="1879" xr:uid="{00000000-0005-0000-0000-000054070000}"/>
    <cellStyle name="Millares 5 5 2 2" xfId="1880" xr:uid="{00000000-0005-0000-0000-000055070000}"/>
    <cellStyle name="Millares 5 5 2 3" xfId="1881" xr:uid="{00000000-0005-0000-0000-000056070000}"/>
    <cellStyle name="Millares 5 5 2 4" xfId="1882" xr:uid="{00000000-0005-0000-0000-000057070000}"/>
    <cellStyle name="Millares 5 5 2 5" xfId="1883" xr:uid="{00000000-0005-0000-0000-000058070000}"/>
    <cellStyle name="Millares 5 5 3" xfId="1884" xr:uid="{00000000-0005-0000-0000-000059070000}"/>
    <cellStyle name="Millares 5 5 4" xfId="1885" xr:uid="{00000000-0005-0000-0000-00005A070000}"/>
    <cellStyle name="Millares 5 5 5" xfId="1886" xr:uid="{00000000-0005-0000-0000-00005B070000}"/>
    <cellStyle name="Millares 5 5 6" xfId="1887" xr:uid="{00000000-0005-0000-0000-00005C070000}"/>
    <cellStyle name="Millares 5 6" xfId="1888" xr:uid="{00000000-0005-0000-0000-00005D070000}"/>
    <cellStyle name="Millares 5 7" xfId="1889" xr:uid="{00000000-0005-0000-0000-00005E070000}"/>
    <cellStyle name="Millares 5 8" xfId="1890" xr:uid="{00000000-0005-0000-0000-00005F070000}"/>
    <cellStyle name="Millares 5 9" xfId="1891" xr:uid="{00000000-0005-0000-0000-000060070000}"/>
    <cellStyle name="Millares 6" xfId="1892" xr:uid="{00000000-0005-0000-0000-000061070000}"/>
    <cellStyle name="Millares 6 2" xfId="1893" xr:uid="{00000000-0005-0000-0000-000062070000}"/>
    <cellStyle name="Millares 6 2 2" xfId="1894" xr:uid="{00000000-0005-0000-0000-000063070000}"/>
    <cellStyle name="Millares 6 2 2 2" xfId="1895" xr:uid="{00000000-0005-0000-0000-000064070000}"/>
    <cellStyle name="Millares 6 2 2 3" xfId="1896" xr:uid="{00000000-0005-0000-0000-000065070000}"/>
    <cellStyle name="Millares 6 2 2 4" xfId="1897" xr:uid="{00000000-0005-0000-0000-000066070000}"/>
    <cellStyle name="Millares 6 2 2 5" xfId="1898" xr:uid="{00000000-0005-0000-0000-000067070000}"/>
    <cellStyle name="Millares 6 2 3" xfId="1899" xr:uid="{00000000-0005-0000-0000-000068070000}"/>
    <cellStyle name="Millares 6 2 4" xfId="1900" xr:uid="{00000000-0005-0000-0000-000069070000}"/>
    <cellStyle name="Millares 6 2 5" xfId="1901" xr:uid="{00000000-0005-0000-0000-00006A070000}"/>
    <cellStyle name="Millares 6 2 6" xfId="1902" xr:uid="{00000000-0005-0000-0000-00006B070000}"/>
    <cellStyle name="Millares 6 3" xfId="1903" xr:uid="{00000000-0005-0000-0000-00006C070000}"/>
    <cellStyle name="Millares 6 3 2" xfId="1904" xr:uid="{00000000-0005-0000-0000-00006D070000}"/>
    <cellStyle name="Millares 6 3 2 2" xfId="1905" xr:uid="{00000000-0005-0000-0000-00006E070000}"/>
    <cellStyle name="Millares 6 3 2 3" xfId="1906" xr:uid="{00000000-0005-0000-0000-00006F070000}"/>
    <cellStyle name="Millares 6 3 2 4" xfId="1907" xr:uid="{00000000-0005-0000-0000-000070070000}"/>
    <cellStyle name="Millares 6 3 2 5" xfId="1908" xr:uid="{00000000-0005-0000-0000-000071070000}"/>
    <cellStyle name="Millares 6 3 3" xfId="1909" xr:uid="{00000000-0005-0000-0000-000072070000}"/>
    <cellStyle name="Millares 6 3 4" xfId="1910" xr:uid="{00000000-0005-0000-0000-000073070000}"/>
    <cellStyle name="Millares 6 3 5" xfId="1911" xr:uid="{00000000-0005-0000-0000-000074070000}"/>
    <cellStyle name="Millares 6 3 6" xfId="1912" xr:uid="{00000000-0005-0000-0000-000075070000}"/>
    <cellStyle name="Millares 6 4" xfId="1913" xr:uid="{00000000-0005-0000-0000-000076070000}"/>
    <cellStyle name="Millares 6 4 2" xfId="1914" xr:uid="{00000000-0005-0000-0000-000077070000}"/>
    <cellStyle name="Millares 6 4 2 2" xfId="1915" xr:uid="{00000000-0005-0000-0000-000078070000}"/>
    <cellStyle name="Millares 6 4 2 3" xfId="1916" xr:uid="{00000000-0005-0000-0000-000079070000}"/>
    <cellStyle name="Millares 6 4 2 4" xfId="1917" xr:uid="{00000000-0005-0000-0000-00007A070000}"/>
    <cellStyle name="Millares 6 4 2 5" xfId="1918" xr:uid="{00000000-0005-0000-0000-00007B070000}"/>
    <cellStyle name="Millares 6 4 3" xfId="1919" xr:uid="{00000000-0005-0000-0000-00007C070000}"/>
    <cellStyle name="Millares 6 4 4" xfId="1920" xr:uid="{00000000-0005-0000-0000-00007D070000}"/>
    <cellStyle name="Millares 6 4 5" xfId="1921" xr:uid="{00000000-0005-0000-0000-00007E070000}"/>
    <cellStyle name="Millares 6 4 6" xfId="1922" xr:uid="{00000000-0005-0000-0000-00007F070000}"/>
    <cellStyle name="Millares 6 5" xfId="1923" xr:uid="{00000000-0005-0000-0000-000080070000}"/>
    <cellStyle name="Millares 6 5 2" xfId="1924" xr:uid="{00000000-0005-0000-0000-000081070000}"/>
    <cellStyle name="Millares 6 5 2 2" xfId="1925" xr:uid="{00000000-0005-0000-0000-000082070000}"/>
    <cellStyle name="Millares 6 5 2 3" xfId="1926" xr:uid="{00000000-0005-0000-0000-000083070000}"/>
    <cellStyle name="Millares 6 5 2 4" xfId="1927" xr:uid="{00000000-0005-0000-0000-000084070000}"/>
    <cellStyle name="Millares 6 5 2 5" xfId="1928" xr:uid="{00000000-0005-0000-0000-000085070000}"/>
    <cellStyle name="Millares 6 5 3" xfId="1929" xr:uid="{00000000-0005-0000-0000-000086070000}"/>
    <cellStyle name="Millares 6 5 4" xfId="1930" xr:uid="{00000000-0005-0000-0000-000087070000}"/>
    <cellStyle name="Millares 6 5 5" xfId="1931" xr:uid="{00000000-0005-0000-0000-000088070000}"/>
    <cellStyle name="Millares 6 5 6" xfId="1932" xr:uid="{00000000-0005-0000-0000-000089070000}"/>
    <cellStyle name="Millares 6 6" xfId="1933" xr:uid="{00000000-0005-0000-0000-00008A070000}"/>
    <cellStyle name="Millares 6 7" xfId="1934" xr:uid="{00000000-0005-0000-0000-00008B070000}"/>
    <cellStyle name="Millares 6 8" xfId="1935" xr:uid="{00000000-0005-0000-0000-00008C070000}"/>
    <cellStyle name="Millares 6 9" xfId="1936" xr:uid="{00000000-0005-0000-0000-00008D070000}"/>
    <cellStyle name="Millares 7" xfId="1937" xr:uid="{00000000-0005-0000-0000-00008E070000}"/>
    <cellStyle name="Millares 7 2" xfId="1938" xr:uid="{00000000-0005-0000-0000-00008F070000}"/>
    <cellStyle name="Millares 7 2 2" xfId="1939" xr:uid="{00000000-0005-0000-0000-000090070000}"/>
    <cellStyle name="Millares 7 2 3" xfId="1940" xr:uid="{00000000-0005-0000-0000-000091070000}"/>
    <cellStyle name="Millares 7 2 4" xfId="1941" xr:uid="{00000000-0005-0000-0000-000092070000}"/>
    <cellStyle name="Millares 7 2 5" xfId="1942" xr:uid="{00000000-0005-0000-0000-000093070000}"/>
    <cellStyle name="Millares 7 3" xfId="1943" xr:uid="{00000000-0005-0000-0000-000094070000}"/>
    <cellStyle name="Millares 7 4" xfId="1944" xr:uid="{00000000-0005-0000-0000-000095070000}"/>
    <cellStyle name="Millares 7 5" xfId="1945" xr:uid="{00000000-0005-0000-0000-000096070000}"/>
    <cellStyle name="Millares 7 6" xfId="1946" xr:uid="{00000000-0005-0000-0000-000097070000}"/>
    <cellStyle name="Millares 8" xfId="1947" xr:uid="{00000000-0005-0000-0000-000098070000}"/>
    <cellStyle name="Millares 8 2" xfId="1948" xr:uid="{00000000-0005-0000-0000-000099070000}"/>
    <cellStyle name="Millares 8 2 2" xfId="1949" xr:uid="{00000000-0005-0000-0000-00009A070000}"/>
    <cellStyle name="Millares 8 2 3" xfId="1950" xr:uid="{00000000-0005-0000-0000-00009B070000}"/>
    <cellStyle name="Millares 8 2 4" xfId="1951" xr:uid="{00000000-0005-0000-0000-00009C070000}"/>
    <cellStyle name="Millares 8 2 5" xfId="1952" xr:uid="{00000000-0005-0000-0000-00009D070000}"/>
    <cellStyle name="Millares 8 3" xfId="1953" xr:uid="{00000000-0005-0000-0000-00009E070000}"/>
    <cellStyle name="Millares 8 4" xfId="1954" xr:uid="{00000000-0005-0000-0000-00009F070000}"/>
    <cellStyle name="Millares 8 5" xfId="1955" xr:uid="{00000000-0005-0000-0000-0000A0070000}"/>
    <cellStyle name="Millares 8 6" xfId="1956" xr:uid="{00000000-0005-0000-0000-0000A1070000}"/>
    <cellStyle name="Millares 8 7" xfId="1957" xr:uid="{00000000-0005-0000-0000-0000A2070000}"/>
    <cellStyle name="Millares 9" xfId="1958" xr:uid="{00000000-0005-0000-0000-0000A3070000}"/>
    <cellStyle name="Millares 9 2" xfId="1959" xr:uid="{00000000-0005-0000-0000-0000A4070000}"/>
    <cellStyle name="Millares 9 2 2" xfId="1960" xr:uid="{00000000-0005-0000-0000-0000A5070000}"/>
    <cellStyle name="Millares 9 2 3" xfId="1961" xr:uid="{00000000-0005-0000-0000-0000A6070000}"/>
    <cellStyle name="Millares 9 2 4" xfId="1962" xr:uid="{00000000-0005-0000-0000-0000A7070000}"/>
    <cellStyle name="Millares 9 2 5" xfId="1963" xr:uid="{00000000-0005-0000-0000-0000A8070000}"/>
    <cellStyle name="Millares 9 3" xfId="1964" xr:uid="{00000000-0005-0000-0000-0000A9070000}"/>
    <cellStyle name="Millares 9 4" xfId="1965" xr:uid="{00000000-0005-0000-0000-0000AA070000}"/>
    <cellStyle name="Millares 9 5" xfId="1966" xr:uid="{00000000-0005-0000-0000-0000AB070000}"/>
    <cellStyle name="Millares 9 6" xfId="1967" xr:uid="{00000000-0005-0000-0000-0000AC070000}"/>
    <cellStyle name="Moneda 2" xfId="3" xr:uid="{00000000-0005-0000-0000-0000AD070000}"/>
    <cellStyle name="Moneda 2 2" xfId="1968" xr:uid="{00000000-0005-0000-0000-0000AE070000}"/>
    <cellStyle name="Moneda 2 3" xfId="1969" xr:uid="{00000000-0005-0000-0000-0000AF070000}"/>
    <cellStyle name="Moneda 2 4" xfId="1970" xr:uid="{00000000-0005-0000-0000-0000B0070000}"/>
    <cellStyle name="Moneda 2 5" xfId="1971" xr:uid="{00000000-0005-0000-0000-0000B1070000}"/>
    <cellStyle name="Moneda 3" xfId="1972" xr:uid="{00000000-0005-0000-0000-0000B2070000}"/>
    <cellStyle name="Moneda 3 2" xfId="1973" xr:uid="{00000000-0005-0000-0000-0000B3070000}"/>
    <cellStyle name="Moneda 3 3" xfId="1974" xr:uid="{00000000-0005-0000-0000-0000B4070000}"/>
    <cellStyle name="Moneda 4" xfId="1975" xr:uid="{00000000-0005-0000-0000-0000B5070000}"/>
    <cellStyle name="Moneda 4 2" xfId="1976" xr:uid="{00000000-0005-0000-0000-0000B6070000}"/>
    <cellStyle name="Moneda 5" xfId="1977" xr:uid="{00000000-0005-0000-0000-0000B7070000}"/>
    <cellStyle name="Moneda 6" xfId="1978" xr:uid="{00000000-0005-0000-0000-0000B8070000}"/>
    <cellStyle name="Neutral 2" xfId="1979" xr:uid="{00000000-0005-0000-0000-0000B9070000}"/>
    <cellStyle name="Neutral 3" xfId="1980" xr:uid="{00000000-0005-0000-0000-0000BA070000}"/>
    <cellStyle name="Neutral 4" xfId="1981" xr:uid="{00000000-0005-0000-0000-0000BB070000}"/>
    <cellStyle name="Neutral 5" xfId="1982" xr:uid="{00000000-0005-0000-0000-0000BC070000}"/>
    <cellStyle name="Neutral 6" xfId="1983" xr:uid="{00000000-0005-0000-0000-0000BD070000}"/>
    <cellStyle name="Normal" xfId="0" builtinId="0"/>
    <cellStyle name="Normal 10" xfId="1984" xr:uid="{00000000-0005-0000-0000-0000BF070000}"/>
    <cellStyle name="Normal 10 2" xfId="1985" xr:uid="{00000000-0005-0000-0000-0000C0070000}"/>
    <cellStyle name="Normal 10 2 2" xfId="1986" xr:uid="{00000000-0005-0000-0000-0000C1070000}"/>
    <cellStyle name="Normal 10 2 3" xfId="1987" xr:uid="{00000000-0005-0000-0000-0000C2070000}"/>
    <cellStyle name="Normal 10 2 4" xfId="1988" xr:uid="{00000000-0005-0000-0000-0000C3070000}"/>
    <cellStyle name="Normal 10 2 5" xfId="1989" xr:uid="{00000000-0005-0000-0000-0000C4070000}"/>
    <cellStyle name="Normal 10 3" xfId="1990" xr:uid="{00000000-0005-0000-0000-0000C5070000}"/>
    <cellStyle name="Normal 10 4" xfId="1991" xr:uid="{00000000-0005-0000-0000-0000C6070000}"/>
    <cellStyle name="Normal 10 5" xfId="1992" xr:uid="{00000000-0005-0000-0000-0000C7070000}"/>
    <cellStyle name="Normal 10 6" xfId="1993" xr:uid="{00000000-0005-0000-0000-0000C8070000}"/>
    <cellStyle name="Normal 11" xfId="1994" xr:uid="{00000000-0005-0000-0000-0000C9070000}"/>
    <cellStyle name="Normal 12" xfId="1995" xr:uid="{00000000-0005-0000-0000-0000CA070000}"/>
    <cellStyle name="Normal 12 2" xfId="1996" xr:uid="{00000000-0005-0000-0000-0000CB070000}"/>
    <cellStyle name="Normal 12 3" xfId="1997" xr:uid="{00000000-0005-0000-0000-0000CC070000}"/>
    <cellStyle name="Normal 12 4" xfId="1998" xr:uid="{00000000-0005-0000-0000-0000CD070000}"/>
    <cellStyle name="Normal 12 5" xfId="1999" xr:uid="{00000000-0005-0000-0000-0000CE070000}"/>
    <cellStyle name="Normal 13" xfId="2000" xr:uid="{00000000-0005-0000-0000-0000CF070000}"/>
    <cellStyle name="Normal 13 2" xfId="2001" xr:uid="{00000000-0005-0000-0000-0000D0070000}"/>
    <cellStyle name="Normal 13 3" xfId="2002" xr:uid="{00000000-0005-0000-0000-0000D1070000}"/>
    <cellStyle name="Normal 13 4" xfId="2003" xr:uid="{00000000-0005-0000-0000-0000D2070000}"/>
    <cellStyle name="Normal 13 5" xfId="2004" xr:uid="{00000000-0005-0000-0000-0000D3070000}"/>
    <cellStyle name="Normal 14" xfId="2005" xr:uid="{00000000-0005-0000-0000-0000D4070000}"/>
    <cellStyle name="Normal 14 2" xfId="2006" xr:uid="{00000000-0005-0000-0000-0000D5070000}"/>
    <cellStyle name="Normal 14 3" xfId="2007" xr:uid="{00000000-0005-0000-0000-0000D6070000}"/>
    <cellStyle name="Normal 14 4" xfId="2008" xr:uid="{00000000-0005-0000-0000-0000D7070000}"/>
    <cellStyle name="Normal 14 5" xfId="2009" xr:uid="{00000000-0005-0000-0000-0000D8070000}"/>
    <cellStyle name="Normal 15" xfId="2010" xr:uid="{00000000-0005-0000-0000-0000D9070000}"/>
    <cellStyle name="Normal 15 2" xfId="2011" xr:uid="{00000000-0005-0000-0000-0000DA070000}"/>
    <cellStyle name="Normal 15 3" xfId="2012" xr:uid="{00000000-0005-0000-0000-0000DB070000}"/>
    <cellStyle name="Normal 15 4" xfId="2013" xr:uid="{00000000-0005-0000-0000-0000DC070000}"/>
    <cellStyle name="Normal 15 5" xfId="2014" xr:uid="{00000000-0005-0000-0000-0000DD070000}"/>
    <cellStyle name="Normal 16" xfId="2015" xr:uid="{00000000-0005-0000-0000-0000DE070000}"/>
    <cellStyle name="Normal 17" xfId="2016" xr:uid="{00000000-0005-0000-0000-0000DF070000}"/>
    <cellStyle name="Normal 18" xfId="2017" xr:uid="{00000000-0005-0000-0000-0000E0070000}"/>
    <cellStyle name="Normal 19" xfId="2018" xr:uid="{00000000-0005-0000-0000-0000E1070000}"/>
    <cellStyle name="Normal 19 2" xfId="2019" xr:uid="{00000000-0005-0000-0000-0000E2070000}"/>
    <cellStyle name="Normal 2" xfId="2020" xr:uid="{00000000-0005-0000-0000-0000E3070000}"/>
    <cellStyle name="Normal 2 10" xfId="2021" xr:uid="{00000000-0005-0000-0000-0000E4070000}"/>
    <cellStyle name="Normal 2 11" xfId="2022" xr:uid="{00000000-0005-0000-0000-0000E5070000}"/>
    <cellStyle name="Normal 2 12" xfId="2023" xr:uid="{00000000-0005-0000-0000-0000E6070000}"/>
    <cellStyle name="Normal 2 12 2" xfId="2024" xr:uid="{00000000-0005-0000-0000-0000E7070000}"/>
    <cellStyle name="Normal 2 2" xfId="2025" xr:uid="{00000000-0005-0000-0000-0000E8070000}"/>
    <cellStyle name="Normal 2 2 2" xfId="2026" xr:uid="{00000000-0005-0000-0000-0000E9070000}"/>
    <cellStyle name="Normal 2 2 2 2" xfId="2027" xr:uid="{00000000-0005-0000-0000-0000EA070000}"/>
    <cellStyle name="Normal 2 2 2 2 2" xfId="2028" xr:uid="{00000000-0005-0000-0000-0000EB070000}"/>
    <cellStyle name="Normal 2 2 2 3" xfId="2029" xr:uid="{00000000-0005-0000-0000-0000EC070000}"/>
    <cellStyle name="Normal 2 2 2 4" xfId="2030" xr:uid="{00000000-0005-0000-0000-0000ED070000}"/>
    <cellStyle name="Normal 2 2 2 5" xfId="2031" xr:uid="{00000000-0005-0000-0000-0000EE070000}"/>
    <cellStyle name="Normal 2 2 3" xfId="2032" xr:uid="{00000000-0005-0000-0000-0000EF070000}"/>
    <cellStyle name="Normal 2 2 3 2" xfId="2033" xr:uid="{00000000-0005-0000-0000-0000F0070000}"/>
    <cellStyle name="Normal 2 2 4" xfId="2034" xr:uid="{00000000-0005-0000-0000-0000F1070000}"/>
    <cellStyle name="Normal 2 2 5" xfId="2035" xr:uid="{00000000-0005-0000-0000-0000F2070000}"/>
    <cellStyle name="Normal 2 2 6" xfId="2036" xr:uid="{00000000-0005-0000-0000-0000F3070000}"/>
    <cellStyle name="Normal 2 2 7" xfId="2037" xr:uid="{00000000-0005-0000-0000-0000F4070000}"/>
    <cellStyle name="Normal 2 2 8" xfId="2038" xr:uid="{00000000-0005-0000-0000-0000F5070000}"/>
    <cellStyle name="Normal 2 2 9" xfId="2039" xr:uid="{00000000-0005-0000-0000-0000F6070000}"/>
    <cellStyle name="Normal 2 3" xfId="2040" xr:uid="{00000000-0005-0000-0000-0000F7070000}"/>
    <cellStyle name="Normal 2 3 2" xfId="2041" xr:uid="{00000000-0005-0000-0000-0000F8070000}"/>
    <cellStyle name="Normal 2 3 2 2" xfId="2042" xr:uid="{00000000-0005-0000-0000-0000F9070000}"/>
    <cellStyle name="Normal 2 3 2 3" xfId="2043" xr:uid="{00000000-0005-0000-0000-0000FA070000}"/>
    <cellStyle name="Normal 2 3 2 4" xfId="2044" xr:uid="{00000000-0005-0000-0000-0000FB070000}"/>
    <cellStyle name="Normal 2 3 2 5" xfId="2045" xr:uid="{00000000-0005-0000-0000-0000FC070000}"/>
    <cellStyle name="Normal 2 3 3" xfId="2046" xr:uid="{00000000-0005-0000-0000-0000FD070000}"/>
    <cellStyle name="Normal 2 3 4" xfId="2047" xr:uid="{00000000-0005-0000-0000-0000FE070000}"/>
    <cellStyle name="Normal 2 3 5" xfId="2048" xr:uid="{00000000-0005-0000-0000-0000FF070000}"/>
    <cellStyle name="Normal 2 3 6" xfId="2049" xr:uid="{00000000-0005-0000-0000-000000080000}"/>
    <cellStyle name="Normal 2 4" xfId="2050" xr:uid="{00000000-0005-0000-0000-000001080000}"/>
    <cellStyle name="Normal 2 4 2" xfId="2051" xr:uid="{00000000-0005-0000-0000-000002080000}"/>
    <cellStyle name="Normal 2 4 2 2" xfId="2052" xr:uid="{00000000-0005-0000-0000-000003080000}"/>
    <cellStyle name="Normal 2 4 2 3" xfId="2053" xr:uid="{00000000-0005-0000-0000-000004080000}"/>
    <cellStyle name="Normal 2 4 2 4" xfId="2054" xr:uid="{00000000-0005-0000-0000-000005080000}"/>
    <cellStyle name="Normal 2 4 2 5" xfId="2055" xr:uid="{00000000-0005-0000-0000-000006080000}"/>
    <cellStyle name="Normal 2 4 3" xfId="2056" xr:uid="{00000000-0005-0000-0000-000007080000}"/>
    <cellStyle name="Normal 2 4 4" xfId="2057" xr:uid="{00000000-0005-0000-0000-000008080000}"/>
    <cellStyle name="Normal 2 4 5" xfId="2058" xr:uid="{00000000-0005-0000-0000-000009080000}"/>
    <cellStyle name="Normal 2 4 6" xfId="2059" xr:uid="{00000000-0005-0000-0000-00000A080000}"/>
    <cellStyle name="Normal 2 5" xfId="2060" xr:uid="{00000000-0005-0000-0000-00000B080000}"/>
    <cellStyle name="Normal 2 5 2" xfId="2061" xr:uid="{00000000-0005-0000-0000-00000C080000}"/>
    <cellStyle name="Normal 2 5 2 2" xfId="2062" xr:uid="{00000000-0005-0000-0000-00000D080000}"/>
    <cellStyle name="Normal 2 5 2 3" xfId="2063" xr:uid="{00000000-0005-0000-0000-00000E080000}"/>
    <cellStyle name="Normal 2 5 2 4" xfId="2064" xr:uid="{00000000-0005-0000-0000-00000F080000}"/>
    <cellStyle name="Normal 2 5 2 5" xfId="2065" xr:uid="{00000000-0005-0000-0000-000010080000}"/>
    <cellStyle name="Normal 2 5 3" xfId="2066" xr:uid="{00000000-0005-0000-0000-000011080000}"/>
    <cellStyle name="Normal 2 5 4" xfId="2067" xr:uid="{00000000-0005-0000-0000-000012080000}"/>
    <cellStyle name="Normal 2 5 5" xfId="2068" xr:uid="{00000000-0005-0000-0000-000013080000}"/>
    <cellStyle name="Normal 2 5 6" xfId="2069" xr:uid="{00000000-0005-0000-0000-000014080000}"/>
    <cellStyle name="Normal 2 6" xfId="2070" xr:uid="{00000000-0005-0000-0000-000015080000}"/>
    <cellStyle name="Normal 2 6 2" xfId="2071" xr:uid="{00000000-0005-0000-0000-000016080000}"/>
    <cellStyle name="Normal 2 6 3" xfId="2072" xr:uid="{00000000-0005-0000-0000-000017080000}"/>
    <cellStyle name="Normal 2 6 4" xfId="2073" xr:uid="{00000000-0005-0000-0000-000018080000}"/>
    <cellStyle name="Normal 2 6 5" xfId="2074" xr:uid="{00000000-0005-0000-0000-000019080000}"/>
    <cellStyle name="Normal 2 7" xfId="2075" xr:uid="{00000000-0005-0000-0000-00001A080000}"/>
    <cellStyle name="Normal 2 7 2" xfId="2076" xr:uid="{00000000-0005-0000-0000-00001B080000}"/>
    <cellStyle name="Normal 2 8" xfId="2077" xr:uid="{00000000-0005-0000-0000-00001C080000}"/>
    <cellStyle name="Normal 2 8 2" xfId="2078" xr:uid="{00000000-0005-0000-0000-00001D080000}"/>
    <cellStyle name="Normal 2 9" xfId="2079" xr:uid="{00000000-0005-0000-0000-00001E080000}"/>
    <cellStyle name="Normal 20" xfId="2080" xr:uid="{00000000-0005-0000-0000-00001F080000}"/>
    <cellStyle name="Normal 21" xfId="2081" xr:uid="{00000000-0005-0000-0000-000020080000}"/>
    <cellStyle name="Normal 22" xfId="2082" xr:uid="{00000000-0005-0000-0000-000021080000}"/>
    <cellStyle name="Normal 23" xfId="2083" xr:uid="{00000000-0005-0000-0000-000022080000}"/>
    <cellStyle name="Normal 24" xfId="2084" xr:uid="{00000000-0005-0000-0000-000023080000}"/>
    <cellStyle name="Normal 25" xfId="2085" xr:uid="{00000000-0005-0000-0000-000024080000}"/>
    <cellStyle name="Normal 25 2" xfId="2086" xr:uid="{00000000-0005-0000-0000-000025080000}"/>
    <cellStyle name="Normal 25 2 2" xfId="2087" xr:uid="{00000000-0005-0000-0000-000026080000}"/>
    <cellStyle name="Normal 25 3" xfId="2088" xr:uid="{00000000-0005-0000-0000-000027080000}"/>
    <cellStyle name="Normal 25 4" xfId="2089" xr:uid="{00000000-0005-0000-0000-000028080000}"/>
    <cellStyle name="Normal 26" xfId="2090" xr:uid="{00000000-0005-0000-0000-000029080000}"/>
    <cellStyle name="Normal 27" xfId="2091" xr:uid="{00000000-0005-0000-0000-00002A080000}"/>
    <cellStyle name="Normal 28" xfId="2092" xr:uid="{00000000-0005-0000-0000-00002B080000}"/>
    <cellStyle name="Normal 29" xfId="2093" xr:uid="{00000000-0005-0000-0000-00002C080000}"/>
    <cellStyle name="Normal 3" xfId="2094" xr:uid="{00000000-0005-0000-0000-00002D080000}"/>
    <cellStyle name="Normal 3 10" xfId="2095" xr:uid="{00000000-0005-0000-0000-00002E080000}"/>
    <cellStyle name="Normal 3 11" xfId="2096" xr:uid="{00000000-0005-0000-0000-00002F080000}"/>
    <cellStyle name="Normal 3 12" xfId="2097" xr:uid="{00000000-0005-0000-0000-000030080000}"/>
    <cellStyle name="Normal 3 2" xfId="2098" xr:uid="{00000000-0005-0000-0000-000031080000}"/>
    <cellStyle name="Normal 3 2 2" xfId="2099" xr:uid="{00000000-0005-0000-0000-000032080000}"/>
    <cellStyle name="Normal 3 2 2 2" xfId="2100" xr:uid="{00000000-0005-0000-0000-000033080000}"/>
    <cellStyle name="Normal 3 2 2 3" xfId="2101" xr:uid="{00000000-0005-0000-0000-000034080000}"/>
    <cellStyle name="Normal 3 2 2 4" xfId="2102" xr:uid="{00000000-0005-0000-0000-000035080000}"/>
    <cellStyle name="Normal 3 2 2 5" xfId="2103" xr:uid="{00000000-0005-0000-0000-000036080000}"/>
    <cellStyle name="Normal 3 2 3" xfId="2104" xr:uid="{00000000-0005-0000-0000-000037080000}"/>
    <cellStyle name="Normal 3 2 4" xfId="2105" xr:uid="{00000000-0005-0000-0000-000038080000}"/>
    <cellStyle name="Normal 3 2 5" xfId="2106" xr:uid="{00000000-0005-0000-0000-000039080000}"/>
    <cellStyle name="Normal 3 2 6" xfId="2107" xr:uid="{00000000-0005-0000-0000-00003A080000}"/>
    <cellStyle name="Normal 3 3" xfId="2108" xr:uid="{00000000-0005-0000-0000-00003B080000}"/>
    <cellStyle name="Normal 3 3 2" xfId="2109" xr:uid="{00000000-0005-0000-0000-00003C080000}"/>
    <cellStyle name="Normal 3 3 2 2" xfId="2110" xr:uid="{00000000-0005-0000-0000-00003D080000}"/>
    <cellStyle name="Normal 3 3 2 3" xfId="2111" xr:uid="{00000000-0005-0000-0000-00003E080000}"/>
    <cellStyle name="Normal 3 3 2 4" xfId="2112" xr:uid="{00000000-0005-0000-0000-00003F080000}"/>
    <cellStyle name="Normal 3 3 2 5" xfId="2113" xr:uid="{00000000-0005-0000-0000-000040080000}"/>
    <cellStyle name="Normal 3 3 3" xfId="2114" xr:uid="{00000000-0005-0000-0000-000041080000}"/>
    <cellStyle name="Normal 3 3 4" xfId="2115" xr:uid="{00000000-0005-0000-0000-000042080000}"/>
    <cellStyle name="Normal 3 3 5" xfId="2116" xr:uid="{00000000-0005-0000-0000-000043080000}"/>
    <cellStyle name="Normal 3 3 6" xfId="2117" xr:uid="{00000000-0005-0000-0000-000044080000}"/>
    <cellStyle name="Normal 3 4" xfId="2118" xr:uid="{00000000-0005-0000-0000-000045080000}"/>
    <cellStyle name="Normal 3 4 2" xfId="2119" xr:uid="{00000000-0005-0000-0000-000046080000}"/>
    <cellStyle name="Normal 3 4 2 2" xfId="2120" xr:uid="{00000000-0005-0000-0000-000047080000}"/>
    <cellStyle name="Normal 3 4 2 3" xfId="2121" xr:uid="{00000000-0005-0000-0000-000048080000}"/>
    <cellStyle name="Normal 3 4 2 4" xfId="2122" xr:uid="{00000000-0005-0000-0000-000049080000}"/>
    <cellStyle name="Normal 3 4 2 5" xfId="2123" xr:uid="{00000000-0005-0000-0000-00004A080000}"/>
    <cellStyle name="Normal 3 4 3" xfId="2124" xr:uid="{00000000-0005-0000-0000-00004B080000}"/>
    <cellStyle name="Normal 3 4 4" xfId="2125" xr:uid="{00000000-0005-0000-0000-00004C080000}"/>
    <cellStyle name="Normal 3 4 5" xfId="2126" xr:uid="{00000000-0005-0000-0000-00004D080000}"/>
    <cellStyle name="Normal 3 4 6" xfId="2127" xr:uid="{00000000-0005-0000-0000-00004E080000}"/>
    <cellStyle name="Normal 3 5" xfId="2128" xr:uid="{00000000-0005-0000-0000-00004F080000}"/>
    <cellStyle name="Normal 3 5 2" xfId="2129" xr:uid="{00000000-0005-0000-0000-000050080000}"/>
    <cellStyle name="Normal 3 5 2 2" xfId="2130" xr:uid="{00000000-0005-0000-0000-000051080000}"/>
    <cellStyle name="Normal 3 5 2 3" xfId="2131" xr:uid="{00000000-0005-0000-0000-000052080000}"/>
    <cellStyle name="Normal 3 5 2 4" xfId="2132" xr:uid="{00000000-0005-0000-0000-000053080000}"/>
    <cellStyle name="Normal 3 5 2 5" xfId="2133" xr:uid="{00000000-0005-0000-0000-000054080000}"/>
    <cellStyle name="Normal 3 5 3" xfId="2134" xr:uid="{00000000-0005-0000-0000-000055080000}"/>
    <cellStyle name="Normal 3 5 4" xfId="2135" xr:uid="{00000000-0005-0000-0000-000056080000}"/>
    <cellStyle name="Normal 3 5 5" xfId="2136" xr:uid="{00000000-0005-0000-0000-000057080000}"/>
    <cellStyle name="Normal 3 5 6" xfId="2137" xr:uid="{00000000-0005-0000-0000-000058080000}"/>
    <cellStyle name="Normal 3 6" xfId="2138" xr:uid="{00000000-0005-0000-0000-000059080000}"/>
    <cellStyle name="Normal 3 6 2" xfId="2139" xr:uid="{00000000-0005-0000-0000-00005A080000}"/>
    <cellStyle name="Normal 3 6 3" xfId="2140" xr:uid="{00000000-0005-0000-0000-00005B080000}"/>
    <cellStyle name="Normal 3 6 4" xfId="2141" xr:uid="{00000000-0005-0000-0000-00005C080000}"/>
    <cellStyle name="Normal 3 6 5" xfId="2142" xr:uid="{00000000-0005-0000-0000-00005D080000}"/>
    <cellStyle name="Normal 3 7" xfId="2143" xr:uid="{00000000-0005-0000-0000-00005E080000}"/>
    <cellStyle name="Normal 3 8" xfId="2144" xr:uid="{00000000-0005-0000-0000-00005F080000}"/>
    <cellStyle name="Normal 3 9" xfId="2145" xr:uid="{00000000-0005-0000-0000-000060080000}"/>
    <cellStyle name="Normal 30" xfId="2146" xr:uid="{00000000-0005-0000-0000-000061080000}"/>
    <cellStyle name="Normal 31" xfId="2147" xr:uid="{00000000-0005-0000-0000-000062080000}"/>
    <cellStyle name="Normal 32" xfId="2148" xr:uid="{00000000-0005-0000-0000-000063080000}"/>
    <cellStyle name="Normal 33" xfId="2149" xr:uid="{00000000-0005-0000-0000-000064080000}"/>
    <cellStyle name="Normal 34" xfId="2150" xr:uid="{00000000-0005-0000-0000-000065080000}"/>
    <cellStyle name="Normal 35" xfId="2151" xr:uid="{00000000-0005-0000-0000-000066080000}"/>
    <cellStyle name="Normal 36" xfId="2152" xr:uid="{00000000-0005-0000-0000-000067080000}"/>
    <cellStyle name="Normal 37" xfId="2153" xr:uid="{00000000-0005-0000-0000-000068080000}"/>
    <cellStyle name="Normal 38" xfId="2154" xr:uid="{00000000-0005-0000-0000-000069080000}"/>
    <cellStyle name="Normal 39" xfId="2155" xr:uid="{00000000-0005-0000-0000-00006A080000}"/>
    <cellStyle name="Normal 4" xfId="2156" xr:uid="{00000000-0005-0000-0000-00006B080000}"/>
    <cellStyle name="Normal 4 10" xfId="2157" xr:uid="{00000000-0005-0000-0000-00006C080000}"/>
    <cellStyle name="Normal 4 11" xfId="2158" xr:uid="{00000000-0005-0000-0000-00006D080000}"/>
    <cellStyle name="Normal 4 2" xfId="2159" xr:uid="{00000000-0005-0000-0000-00006E080000}"/>
    <cellStyle name="Normal 4 2 2" xfId="2160" xr:uid="{00000000-0005-0000-0000-00006F080000}"/>
    <cellStyle name="Normal 4 2 2 2" xfId="2161" xr:uid="{00000000-0005-0000-0000-000070080000}"/>
    <cellStyle name="Normal 4 2 2 3" xfId="2162" xr:uid="{00000000-0005-0000-0000-000071080000}"/>
    <cellStyle name="Normal 4 2 2 4" xfId="2163" xr:uid="{00000000-0005-0000-0000-000072080000}"/>
    <cellStyle name="Normal 4 2 2 5" xfId="2164" xr:uid="{00000000-0005-0000-0000-000073080000}"/>
    <cellStyle name="Normal 4 2 3" xfId="2165" xr:uid="{00000000-0005-0000-0000-000074080000}"/>
    <cellStyle name="Normal 4 2 4" xfId="2166" xr:uid="{00000000-0005-0000-0000-000075080000}"/>
    <cellStyle name="Normal 4 2 5" xfId="2167" xr:uid="{00000000-0005-0000-0000-000076080000}"/>
    <cellStyle name="Normal 4 2 6" xfId="2168" xr:uid="{00000000-0005-0000-0000-000077080000}"/>
    <cellStyle name="Normal 4 3" xfId="2169" xr:uid="{00000000-0005-0000-0000-000078080000}"/>
    <cellStyle name="Normal 4 3 2" xfId="2170" xr:uid="{00000000-0005-0000-0000-000079080000}"/>
    <cellStyle name="Normal 4 3 2 2" xfId="2171" xr:uid="{00000000-0005-0000-0000-00007A080000}"/>
    <cellStyle name="Normal 4 3 2 3" xfId="2172" xr:uid="{00000000-0005-0000-0000-00007B080000}"/>
    <cellStyle name="Normal 4 3 2 4" xfId="2173" xr:uid="{00000000-0005-0000-0000-00007C080000}"/>
    <cellStyle name="Normal 4 3 2 5" xfId="2174" xr:uid="{00000000-0005-0000-0000-00007D080000}"/>
    <cellStyle name="Normal 4 3 3" xfId="2175" xr:uid="{00000000-0005-0000-0000-00007E080000}"/>
    <cellStyle name="Normal 4 3 4" xfId="2176" xr:uid="{00000000-0005-0000-0000-00007F080000}"/>
    <cellStyle name="Normal 4 3 5" xfId="2177" xr:uid="{00000000-0005-0000-0000-000080080000}"/>
    <cellStyle name="Normal 4 3 6" xfId="2178" xr:uid="{00000000-0005-0000-0000-000081080000}"/>
    <cellStyle name="Normal 4 4" xfId="2179" xr:uid="{00000000-0005-0000-0000-000082080000}"/>
    <cellStyle name="Normal 4 4 2" xfId="2180" xr:uid="{00000000-0005-0000-0000-000083080000}"/>
    <cellStyle name="Normal 4 4 2 2" xfId="2181" xr:uid="{00000000-0005-0000-0000-000084080000}"/>
    <cellStyle name="Normal 4 4 2 3" xfId="2182" xr:uid="{00000000-0005-0000-0000-000085080000}"/>
    <cellStyle name="Normal 4 4 2 4" xfId="2183" xr:uid="{00000000-0005-0000-0000-000086080000}"/>
    <cellStyle name="Normal 4 4 2 5" xfId="2184" xr:uid="{00000000-0005-0000-0000-000087080000}"/>
    <cellStyle name="Normal 4 4 3" xfId="2185" xr:uid="{00000000-0005-0000-0000-000088080000}"/>
    <cellStyle name="Normal 4 4 4" xfId="2186" xr:uid="{00000000-0005-0000-0000-000089080000}"/>
    <cellStyle name="Normal 4 4 5" xfId="2187" xr:uid="{00000000-0005-0000-0000-00008A080000}"/>
    <cellStyle name="Normal 4 4 6" xfId="2188" xr:uid="{00000000-0005-0000-0000-00008B080000}"/>
    <cellStyle name="Normal 4 5" xfId="2189" xr:uid="{00000000-0005-0000-0000-00008C080000}"/>
    <cellStyle name="Normal 4 5 2" xfId="2190" xr:uid="{00000000-0005-0000-0000-00008D080000}"/>
    <cellStyle name="Normal 4 5 2 2" xfId="2191" xr:uid="{00000000-0005-0000-0000-00008E080000}"/>
    <cellStyle name="Normal 4 5 2 3" xfId="2192" xr:uid="{00000000-0005-0000-0000-00008F080000}"/>
    <cellStyle name="Normal 4 5 2 4" xfId="2193" xr:uid="{00000000-0005-0000-0000-000090080000}"/>
    <cellStyle name="Normal 4 5 2 5" xfId="2194" xr:uid="{00000000-0005-0000-0000-000091080000}"/>
    <cellStyle name="Normal 4 5 3" xfId="2195" xr:uid="{00000000-0005-0000-0000-000092080000}"/>
    <cellStyle name="Normal 4 5 4" xfId="2196" xr:uid="{00000000-0005-0000-0000-000093080000}"/>
    <cellStyle name="Normal 4 5 5" xfId="2197" xr:uid="{00000000-0005-0000-0000-000094080000}"/>
    <cellStyle name="Normal 4 5 6" xfId="2198" xr:uid="{00000000-0005-0000-0000-000095080000}"/>
    <cellStyle name="Normal 4 6" xfId="2199" xr:uid="{00000000-0005-0000-0000-000096080000}"/>
    <cellStyle name="Normal 4 7" xfId="2200" xr:uid="{00000000-0005-0000-0000-000097080000}"/>
    <cellStyle name="Normal 4 8" xfId="2201" xr:uid="{00000000-0005-0000-0000-000098080000}"/>
    <cellStyle name="Normal 4 9" xfId="2202" xr:uid="{00000000-0005-0000-0000-000099080000}"/>
    <cellStyle name="Normal 40" xfId="2203" xr:uid="{00000000-0005-0000-0000-00009A080000}"/>
    <cellStyle name="Normal 40 2" xfId="2204" xr:uid="{00000000-0005-0000-0000-00009B080000}"/>
    <cellStyle name="Normal 41" xfId="2205" xr:uid="{00000000-0005-0000-0000-00009C080000}"/>
    <cellStyle name="Normal 42" xfId="2206" xr:uid="{00000000-0005-0000-0000-00009D080000}"/>
    <cellStyle name="Normal 43" xfId="2207" xr:uid="{00000000-0005-0000-0000-00009E080000}"/>
    <cellStyle name="Normal 44" xfId="2208" xr:uid="{00000000-0005-0000-0000-00009F080000}"/>
    <cellStyle name="Normal 45" xfId="2209" xr:uid="{00000000-0005-0000-0000-0000A0080000}"/>
    <cellStyle name="Normal 46" xfId="2210" xr:uid="{00000000-0005-0000-0000-0000A1080000}"/>
    <cellStyle name="Normal 47" xfId="2211" xr:uid="{00000000-0005-0000-0000-0000A2080000}"/>
    <cellStyle name="Normal 48" xfId="2212" xr:uid="{00000000-0005-0000-0000-0000A3080000}"/>
    <cellStyle name="Normal 49" xfId="2213" xr:uid="{00000000-0005-0000-0000-0000A4080000}"/>
    <cellStyle name="Normal 5" xfId="2214" xr:uid="{00000000-0005-0000-0000-0000A5080000}"/>
    <cellStyle name="Normal 5 2" xfId="2215" xr:uid="{00000000-0005-0000-0000-0000A6080000}"/>
    <cellStyle name="Normal 5 2 2" xfId="2216" xr:uid="{00000000-0005-0000-0000-0000A7080000}"/>
    <cellStyle name="Normal 5 3" xfId="2217" xr:uid="{00000000-0005-0000-0000-0000A8080000}"/>
    <cellStyle name="Normal 5 4" xfId="2218" xr:uid="{00000000-0005-0000-0000-0000A9080000}"/>
    <cellStyle name="Normal 5 5" xfId="2219" xr:uid="{00000000-0005-0000-0000-0000AA080000}"/>
    <cellStyle name="Normal 5 6" xfId="2220" xr:uid="{00000000-0005-0000-0000-0000AB080000}"/>
    <cellStyle name="Normal 50" xfId="2221" xr:uid="{00000000-0005-0000-0000-0000AC080000}"/>
    <cellStyle name="Normal 51" xfId="2222" xr:uid="{00000000-0005-0000-0000-0000AD080000}"/>
    <cellStyle name="Normal 52" xfId="2223" xr:uid="{00000000-0005-0000-0000-0000AE080000}"/>
    <cellStyle name="Normal 53" xfId="2224" xr:uid="{00000000-0005-0000-0000-0000AF080000}"/>
    <cellStyle name="Normal 54" xfId="2225" xr:uid="{00000000-0005-0000-0000-0000B0080000}"/>
    <cellStyle name="Normal 55" xfId="2226" xr:uid="{00000000-0005-0000-0000-0000B1080000}"/>
    <cellStyle name="Normal 56" xfId="2227" xr:uid="{00000000-0005-0000-0000-0000B2080000}"/>
    <cellStyle name="Normal 57" xfId="2228" xr:uid="{00000000-0005-0000-0000-0000B3080000}"/>
    <cellStyle name="Normal 58" xfId="2229" xr:uid="{00000000-0005-0000-0000-0000B4080000}"/>
    <cellStyle name="Normal 59" xfId="2230" xr:uid="{00000000-0005-0000-0000-0000B5080000}"/>
    <cellStyle name="Normal 6" xfId="2231" xr:uid="{00000000-0005-0000-0000-0000B6080000}"/>
    <cellStyle name="Normal 6 10" xfId="2232" xr:uid="{00000000-0005-0000-0000-0000B7080000}"/>
    <cellStyle name="Normal 6 2" xfId="2233" xr:uid="{00000000-0005-0000-0000-0000B8080000}"/>
    <cellStyle name="Normal 6 2 2" xfId="2234" xr:uid="{00000000-0005-0000-0000-0000B9080000}"/>
    <cellStyle name="Normal 6 2 2 2" xfId="2235" xr:uid="{00000000-0005-0000-0000-0000BA080000}"/>
    <cellStyle name="Normal 6 2 2 3" xfId="2236" xr:uid="{00000000-0005-0000-0000-0000BB080000}"/>
    <cellStyle name="Normal 6 2 2 4" xfId="2237" xr:uid="{00000000-0005-0000-0000-0000BC080000}"/>
    <cellStyle name="Normal 6 2 2 5" xfId="2238" xr:uid="{00000000-0005-0000-0000-0000BD080000}"/>
    <cellStyle name="Normal 6 2 3" xfId="2239" xr:uid="{00000000-0005-0000-0000-0000BE080000}"/>
    <cellStyle name="Normal 6 2 4" xfId="2240" xr:uid="{00000000-0005-0000-0000-0000BF080000}"/>
    <cellStyle name="Normal 6 2 5" xfId="2241" xr:uid="{00000000-0005-0000-0000-0000C0080000}"/>
    <cellStyle name="Normal 6 2 6" xfId="2242" xr:uid="{00000000-0005-0000-0000-0000C1080000}"/>
    <cellStyle name="Normal 6 3" xfId="2243" xr:uid="{00000000-0005-0000-0000-0000C2080000}"/>
    <cellStyle name="Normal 6 3 2" xfId="2244" xr:uid="{00000000-0005-0000-0000-0000C3080000}"/>
    <cellStyle name="Normal 6 3 2 2" xfId="2245" xr:uid="{00000000-0005-0000-0000-0000C4080000}"/>
    <cellStyle name="Normal 6 3 2 3" xfId="2246" xr:uid="{00000000-0005-0000-0000-0000C5080000}"/>
    <cellStyle name="Normal 6 3 2 4" xfId="2247" xr:uid="{00000000-0005-0000-0000-0000C6080000}"/>
    <cellStyle name="Normal 6 3 2 5" xfId="2248" xr:uid="{00000000-0005-0000-0000-0000C7080000}"/>
    <cellStyle name="Normal 6 3 3" xfId="2249" xr:uid="{00000000-0005-0000-0000-0000C8080000}"/>
    <cellStyle name="Normal 6 3 4" xfId="2250" xr:uid="{00000000-0005-0000-0000-0000C9080000}"/>
    <cellStyle name="Normal 6 3 5" xfId="2251" xr:uid="{00000000-0005-0000-0000-0000CA080000}"/>
    <cellStyle name="Normal 6 3 6" xfId="2252" xr:uid="{00000000-0005-0000-0000-0000CB080000}"/>
    <cellStyle name="Normal 6 4" xfId="2253" xr:uid="{00000000-0005-0000-0000-0000CC080000}"/>
    <cellStyle name="Normal 6 4 2" xfId="2254" xr:uid="{00000000-0005-0000-0000-0000CD080000}"/>
    <cellStyle name="Normal 6 4 2 2" xfId="2255" xr:uid="{00000000-0005-0000-0000-0000CE080000}"/>
    <cellStyle name="Normal 6 4 2 3" xfId="2256" xr:uid="{00000000-0005-0000-0000-0000CF080000}"/>
    <cellStyle name="Normal 6 4 2 4" xfId="2257" xr:uid="{00000000-0005-0000-0000-0000D0080000}"/>
    <cellStyle name="Normal 6 4 2 5" xfId="2258" xr:uid="{00000000-0005-0000-0000-0000D1080000}"/>
    <cellStyle name="Normal 6 4 3" xfId="2259" xr:uid="{00000000-0005-0000-0000-0000D2080000}"/>
    <cellStyle name="Normal 6 4 4" xfId="2260" xr:uid="{00000000-0005-0000-0000-0000D3080000}"/>
    <cellStyle name="Normal 6 4 5" xfId="2261" xr:uid="{00000000-0005-0000-0000-0000D4080000}"/>
    <cellStyle name="Normal 6 4 6" xfId="2262" xr:uid="{00000000-0005-0000-0000-0000D5080000}"/>
    <cellStyle name="Normal 6 5" xfId="2263" xr:uid="{00000000-0005-0000-0000-0000D6080000}"/>
    <cellStyle name="Normal 6 5 2" xfId="2264" xr:uid="{00000000-0005-0000-0000-0000D7080000}"/>
    <cellStyle name="Normal 6 5 2 2" xfId="2265" xr:uid="{00000000-0005-0000-0000-0000D8080000}"/>
    <cellStyle name="Normal 6 5 2 3" xfId="2266" xr:uid="{00000000-0005-0000-0000-0000D9080000}"/>
    <cellStyle name="Normal 6 5 2 4" xfId="2267" xr:uid="{00000000-0005-0000-0000-0000DA080000}"/>
    <cellStyle name="Normal 6 5 2 5" xfId="2268" xr:uid="{00000000-0005-0000-0000-0000DB080000}"/>
    <cellStyle name="Normal 6 5 3" xfId="2269" xr:uid="{00000000-0005-0000-0000-0000DC080000}"/>
    <cellStyle name="Normal 6 5 4" xfId="2270" xr:uid="{00000000-0005-0000-0000-0000DD080000}"/>
    <cellStyle name="Normal 6 5 5" xfId="2271" xr:uid="{00000000-0005-0000-0000-0000DE080000}"/>
    <cellStyle name="Normal 6 5 6" xfId="2272" xr:uid="{00000000-0005-0000-0000-0000DF080000}"/>
    <cellStyle name="Normal 6 6" xfId="2273" xr:uid="{00000000-0005-0000-0000-0000E0080000}"/>
    <cellStyle name="Normal 6 6 2" xfId="2274" xr:uid="{00000000-0005-0000-0000-0000E1080000}"/>
    <cellStyle name="Normal 6 6 3" xfId="2275" xr:uid="{00000000-0005-0000-0000-0000E2080000}"/>
    <cellStyle name="Normal 6 6 4" xfId="2276" xr:uid="{00000000-0005-0000-0000-0000E3080000}"/>
    <cellStyle name="Normal 6 6 5" xfId="2277" xr:uid="{00000000-0005-0000-0000-0000E4080000}"/>
    <cellStyle name="Normal 6 7" xfId="2278" xr:uid="{00000000-0005-0000-0000-0000E5080000}"/>
    <cellStyle name="Normal 6 8" xfId="2279" xr:uid="{00000000-0005-0000-0000-0000E6080000}"/>
    <cellStyle name="Normal 6 9" xfId="2280" xr:uid="{00000000-0005-0000-0000-0000E7080000}"/>
    <cellStyle name="Normal 60" xfId="2281" xr:uid="{00000000-0005-0000-0000-0000E8080000}"/>
    <cellStyle name="Normal 61" xfId="2282" xr:uid="{00000000-0005-0000-0000-0000E9080000}"/>
    <cellStyle name="Normal 62" xfId="2283" xr:uid="{00000000-0005-0000-0000-0000EA080000}"/>
    <cellStyle name="Normal 63" xfId="2284" xr:uid="{00000000-0005-0000-0000-0000EB080000}"/>
    <cellStyle name="Normal 64" xfId="2285" xr:uid="{00000000-0005-0000-0000-0000EC080000}"/>
    <cellStyle name="Normal 65" xfId="2286" xr:uid="{00000000-0005-0000-0000-0000ED080000}"/>
    <cellStyle name="Normal 66" xfId="2287" xr:uid="{00000000-0005-0000-0000-0000EE080000}"/>
    <cellStyle name="Normal 67" xfId="2288" xr:uid="{00000000-0005-0000-0000-0000EF080000}"/>
    <cellStyle name="Normal 68" xfId="2289" xr:uid="{00000000-0005-0000-0000-0000F0080000}"/>
    <cellStyle name="Normal 69" xfId="2290" xr:uid="{00000000-0005-0000-0000-0000F1080000}"/>
    <cellStyle name="Normal 7" xfId="2291" xr:uid="{00000000-0005-0000-0000-0000F2080000}"/>
    <cellStyle name="Normal 7 2" xfId="2292" xr:uid="{00000000-0005-0000-0000-0000F3080000}"/>
    <cellStyle name="Normal 7 3" xfId="2293" xr:uid="{00000000-0005-0000-0000-0000F4080000}"/>
    <cellStyle name="Normal 7 4" xfId="2294" xr:uid="{00000000-0005-0000-0000-0000F5080000}"/>
    <cellStyle name="Normal 7 5" xfId="2295" xr:uid="{00000000-0005-0000-0000-0000F6080000}"/>
    <cellStyle name="Normal 70" xfId="2296" xr:uid="{00000000-0005-0000-0000-0000F7080000}"/>
    <cellStyle name="Normal 71" xfId="2297" xr:uid="{00000000-0005-0000-0000-0000F8080000}"/>
    <cellStyle name="Normal 72" xfId="2298" xr:uid="{00000000-0005-0000-0000-0000F9080000}"/>
    <cellStyle name="Normal 73" xfId="2299" xr:uid="{00000000-0005-0000-0000-0000FA080000}"/>
    <cellStyle name="Normal 8" xfId="2300" xr:uid="{00000000-0005-0000-0000-0000FB080000}"/>
    <cellStyle name="Normal 8 2" xfId="2301" xr:uid="{00000000-0005-0000-0000-0000FC080000}"/>
    <cellStyle name="Normal 8 2 2" xfId="2302" xr:uid="{00000000-0005-0000-0000-0000FD080000}"/>
    <cellStyle name="Normal 8 2 3" xfId="2303" xr:uid="{00000000-0005-0000-0000-0000FE080000}"/>
    <cellStyle name="Normal 8 2 4" xfId="2304" xr:uid="{00000000-0005-0000-0000-0000FF080000}"/>
    <cellStyle name="Normal 8 2 5" xfId="2305" xr:uid="{00000000-0005-0000-0000-000000090000}"/>
    <cellStyle name="Normal 8 3" xfId="2306" xr:uid="{00000000-0005-0000-0000-000001090000}"/>
    <cellStyle name="Normal 8 4" xfId="2307" xr:uid="{00000000-0005-0000-0000-000002090000}"/>
    <cellStyle name="Normal 8 5" xfId="2308" xr:uid="{00000000-0005-0000-0000-000003090000}"/>
    <cellStyle name="Normal 8 6" xfId="2309" xr:uid="{00000000-0005-0000-0000-000004090000}"/>
    <cellStyle name="Normal 9" xfId="2310" xr:uid="{00000000-0005-0000-0000-000005090000}"/>
    <cellStyle name="Normal 9 2" xfId="2311" xr:uid="{00000000-0005-0000-0000-000006090000}"/>
    <cellStyle name="Normal 9 2 2" xfId="2312" xr:uid="{00000000-0005-0000-0000-000007090000}"/>
    <cellStyle name="Normal 9 2 3" xfId="2313" xr:uid="{00000000-0005-0000-0000-000008090000}"/>
    <cellStyle name="Normal 9 2 4" xfId="2314" xr:uid="{00000000-0005-0000-0000-000009090000}"/>
    <cellStyle name="Normal 9 2 5" xfId="2315" xr:uid="{00000000-0005-0000-0000-00000A090000}"/>
    <cellStyle name="Normal 9 3" xfId="2316" xr:uid="{00000000-0005-0000-0000-00000B090000}"/>
    <cellStyle name="Normal 9 4" xfId="2317" xr:uid="{00000000-0005-0000-0000-00000C090000}"/>
    <cellStyle name="Normal 9 5" xfId="2318" xr:uid="{00000000-0005-0000-0000-00000D090000}"/>
    <cellStyle name="Normal 9 6" xfId="2319" xr:uid="{00000000-0005-0000-0000-00000E090000}"/>
    <cellStyle name="Normal_Hoja2" xfId="2797" xr:uid="{00000000-0005-0000-0000-00000F090000}"/>
    <cellStyle name="Notas 10" xfId="2320" xr:uid="{00000000-0005-0000-0000-000010090000}"/>
    <cellStyle name="Notas 10 2" xfId="2321" xr:uid="{00000000-0005-0000-0000-000011090000}"/>
    <cellStyle name="Notas 10 2 2" xfId="2322" xr:uid="{00000000-0005-0000-0000-000012090000}"/>
    <cellStyle name="Notas 10 2 3" xfId="2323" xr:uid="{00000000-0005-0000-0000-000013090000}"/>
    <cellStyle name="Notas 10 2 4" xfId="2324" xr:uid="{00000000-0005-0000-0000-000014090000}"/>
    <cellStyle name="Notas 10 2 5" xfId="2325" xr:uid="{00000000-0005-0000-0000-000015090000}"/>
    <cellStyle name="Notas 10 3" xfId="2326" xr:uid="{00000000-0005-0000-0000-000016090000}"/>
    <cellStyle name="Notas 10 4" xfId="2327" xr:uid="{00000000-0005-0000-0000-000017090000}"/>
    <cellStyle name="Notas 10 5" xfId="2328" xr:uid="{00000000-0005-0000-0000-000018090000}"/>
    <cellStyle name="Notas 10 6" xfId="2329" xr:uid="{00000000-0005-0000-0000-000019090000}"/>
    <cellStyle name="Notas 11" xfId="2330" xr:uid="{00000000-0005-0000-0000-00001A090000}"/>
    <cellStyle name="Notas 11 2" xfId="2331" xr:uid="{00000000-0005-0000-0000-00001B090000}"/>
    <cellStyle name="Notas 11 2 2" xfId="2332" xr:uid="{00000000-0005-0000-0000-00001C090000}"/>
    <cellStyle name="Notas 11 2 3" xfId="2333" xr:uid="{00000000-0005-0000-0000-00001D090000}"/>
    <cellStyle name="Notas 11 2 4" xfId="2334" xr:uid="{00000000-0005-0000-0000-00001E090000}"/>
    <cellStyle name="Notas 11 2 5" xfId="2335" xr:uid="{00000000-0005-0000-0000-00001F090000}"/>
    <cellStyle name="Notas 11 3" xfId="2336" xr:uid="{00000000-0005-0000-0000-000020090000}"/>
    <cellStyle name="Notas 11 4" xfId="2337" xr:uid="{00000000-0005-0000-0000-000021090000}"/>
    <cellStyle name="Notas 11 5" xfId="2338" xr:uid="{00000000-0005-0000-0000-000022090000}"/>
    <cellStyle name="Notas 11 6" xfId="2339" xr:uid="{00000000-0005-0000-0000-000023090000}"/>
    <cellStyle name="Notas 12" xfId="2340" xr:uid="{00000000-0005-0000-0000-000024090000}"/>
    <cellStyle name="Notas 12 2" xfId="2341" xr:uid="{00000000-0005-0000-0000-000025090000}"/>
    <cellStyle name="Notas 12 2 2" xfId="2342" xr:uid="{00000000-0005-0000-0000-000026090000}"/>
    <cellStyle name="Notas 12 2 3" xfId="2343" xr:uid="{00000000-0005-0000-0000-000027090000}"/>
    <cellStyle name="Notas 12 2 4" xfId="2344" xr:uid="{00000000-0005-0000-0000-000028090000}"/>
    <cellStyle name="Notas 12 2 5" xfId="2345" xr:uid="{00000000-0005-0000-0000-000029090000}"/>
    <cellStyle name="Notas 12 3" xfId="2346" xr:uid="{00000000-0005-0000-0000-00002A090000}"/>
    <cellStyle name="Notas 12 4" xfId="2347" xr:uid="{00000000-0005-0000-0000-00002B090000}"/>
    <cellStyle name="Notas 12 5" xfId="2348" xr:uid="{00000000-0005-0000-0000-00002C090000}"/>
    <cellStyle name="Notas 12 6" xfId="2349" xr:uid="{00000000-0005-0000-0000-00002D090000}"/>
    <cellStyle name="Notas 13" xfId="2350" xr:uid="{00000000-0005-0000-0000-00002E090000}"/>
    <cellStyle name="Notas 13 2" xfId="2351" xr:uid="{00000000-0005-0000-0000-00002F090000}"/>
    <cellStyle name="Notas 13 2 2" xfId="2352" xr:uid="{00000000-0005-0000-0000-000030090000}"/>
    <cellStyle name="Notas 13 2 3" xfId="2353" xr:uid="{00000000-0005-0000-0000-000031090000}"/>
    <cellStyle name="Notas 13 2 4" xfId="2354" xr:uid="{00000000-0005-0000-0000-000032090000}"/>
    <cellStyle name="Notas 13 2 5" xfId="2355" xr:uid="{00000000-0005-0000-0000-000033090000}"/>
    <cellStyle name="Notas 13 3" xfId="2356" xr:uid="{00000000-0005-0000-0000-000034090000}"/>
    <cellStyle name="Notas 13 4" xfId="2357" xr:uid="{00000000-0005-0000-0000-000035090000}"/>
    <cellStyle name="Notas 13 5" xfId="2358" xr:uid="{00000000-0005-0000-0000-000036090000}"/>
    <cellStyle name="Notas 13 6" xfId="2359" xr:uid="{00000000-0005-0000-0000-000037090000}"/>
    <cellStyle name="Notas 14" xfId="2360" xr:uid="{00000000-0005-0000-0000-000038090000}"/>
    <cellStyle name="Notas 14 2" xfId="2361" xr:uid="{00000000-0005-0000-0000-000039090000}"/>
    <cellStyle name="Notas 14 2 2" xfId="2362" xr:uid="{00000000-0005-0000-0000-00003A090000}"/>
    <cellStyle name="Notas 14 2 3" xfId="2363" xr:uid="{00000000-0005-0000-0000-00003B090000}"/>
    <cellStyle name="Notas 14 2 4" xfId="2364" xr:uid="{00000000-0005-0000-0000-00003C090000}"/>
    <cellStyle name="Notas 14 2 5" xfId="2365" xr:uid="{00000000-0005-0000-0000-00003D090000}"/>
    <cellStyle name="Notas 14 3" xfId="2366" xr:uid="{00000000-0005-0000-0000-00003E090000}"/>
    <cellStyle name="Notas 14 4" xfId="2367" xr:uid="{00000000-0005-0000-0000-00003F090000}"/>
    <cellStyle name="Notas 14 5" xfId="2368" xr:uid="{00000000-0005-0000-0000-000040090000}"/>
    <cellStyle name="Notas 14 6" xfId="2369" xr:uid="{00000000-0005-0000-0000-000041090000}"/>
    <cellStyle name="Notas 15" xfId="2370" xr:uid="{00000000-0005-0000-0000-000042090000}"/>
    <cellStyle name="Notas 15 2" xfId="2371" xr:uid="{00000000-0005-0000-0000-000043090000}"/>
    <cellStyle name="Notas 15 3" xfId="2372" xr:uid="{00000000-0005-0000-0000-000044090000}"/>
    <cellStyle name="Notas 15 4" xfId="2373" xr:uid="{00000000-0005-0000-0000-000045090000}"/>
    <cellStyle name="Notas 15 5" xfId="2374" xr:uid="{00000000-0005-0000-0000-000046090000}"/>
    <cellStyle name="Notas 16" xfId="2375" xr:uid="{00000000-0005-0000-0000-000047090000}"/>
    <cellStyle name="Notas 16 2" xfId="2376" xr:uid="{00000000-0005-0000-0000-000048090000}"/>
    <cellStyle name="Notas 16 3" xfId="2377" xr:uid="{00000000-0005-0000-0000-000049090000}"/>
    <cellStyle name="Notas 16 4" xfId="2378" xr:uid="{00000000-0005-0000-0000-00004A090000}"/>
    <cellStyle name="Notas 16 5" xfId="2379" xr:uid="{00000000-0005-0000-0000-00004B090000}"/>
    <cellStyle name="Notas 17" xfId="2380" xr:uid="{00000000-0005-0000-0000-00004C090000}"/>
    <cellStyle name="Notas 17 2" xfId="2381" xr:uid="{00000000-0005-0000-0000-00004D090000}"/>
    <cellStyle name="Notas 17 3" xfId="2382" xr:uid="{00000000-0005-0000-0000-00004E090000}"/>
    <cellStyle name="Notas 17 4" xfId="2383" xr:uid="{00000000-0005-0000-0000-00004F090000}"/>
    <cellStyle name="Notas 17 5" xfId="2384" xr:uid="{00000000-0005-0000-0000-000050090000}"/>
    <cellStyle name="Notas 18" xfId="2385" xr:uid="{00000000-0005-0000-0000-000051090000}"/>
    <cellStyle name="Notas 18 2" xfId="2386" xr:uid="{00000000-0005-0000-0000-000052090000}"/>
    <cellStyle name="Notas 18 3" xfId="2387" xr:uid="{00000000-0005-0000-0000-000053090000}"/>
    <cellStyle name="Notas 18 4" xfId="2388" xr:uid="{00000000-0005-0000-0000-000054090000}"/>
    <cellStyle name="Notas 18 5" xfId="2389" xr:uid="{00000000-0005-0000-0000-000055090000}"/>
    <cellStyle name="Notas 19" xfId="2390" xr:uid="{00000000-0005-0000-0000-000056090000}"/>
    <cellStyle name="Notas 19 2" xfId="2391" xr:uid="{00000000-0005-0000-0000-000057090000}"/>
    <cellStyle name="Notas 19 3" xfId="2392" xr:uid="{00000000-0005-0000-0000-000058090000}"/>
    <cellStyle name="Notas 19 4" xfId="2393" xr:uid="{00000000-0005-0000-0000-000059090000}"/>
    <cellStyle name="Notas 19 5" xfId="2394" xr:uid="{00000000-0005-0000-0000-00005A090000}"/>
    <cellStyle name="Notas 2" xfId="2395" xr:uid="{00000000-0005-0000-0000-00005B090000}"/>
    <cellStyle name="Notas 2 10" xfId="2396" xr:uid="{00000000-0005-0000-0000-00005C090000}"/>
    <cellStyle name="Notas 2 2" xfId="2397" xr:uid="{00000000-0005-0000-0000-00005D090000}"/>
    <cellStyle name="Notas 2 2 2" xfId="2398" xr:uid="{00000000-0005-0000-0000-00005E090000}"/>
    <cellStyle name="Notas 2 2 2 2" xfId="2399" xr:uid="{00000000-0005-0000-0000-00005F090000}"/>
    <cellStyle name="Notas 2 2 2 3" xfId="2400" xr:uid="{00000000-0005-0000-0000-000060090000}"/>
    <cellStyle name="Notas 2 2 2 4" xfId="2401" xr:uid="{00000000-0005-0000-0000-000061090000}"/>
    <cellStyle name="Notas 2 2 2 5" xfId="2402" xr:uid="{00000000-0005-0000-0000-000062090000}"/>
    <cellStyle name="Notas 2 2 3" xfId="2403" xr:uid="{00000000-0005-0000-0000-000063090000}"/>
    <cellStyle name="Notas 2 2 4" xfId="2404" xr:uid="{00000000-0005-0000-0000-000064090000}"/>
    <cellStyle name="Notas 2 2 5" xfId="2405" xr:uid="{00000000-0005-0000-0000-000065090000}"/>
    <cellStyle name="Notas 2 2 6" xfId="2406" xr:uid="{00000000-0005-0000-0000-000066090000}"/>
    <cellStyle name="Notas 2 3" xfId="2407" xr:uid="{00000000-0005-0000-0000-000067090000}"/>
    <cellStyle name="Notas 2 3 2" xfId="2408" xr:uid="{00000000-0005-0000-0000-000068090000}"/>
    <cellStyle name="Notas 2 3 2 2" xfId="2409" xr:uid="{00000000-0005-0000-0000-000069090000}"/>
    <cellStyle name="Notas 2 3 2 3" xfId="2410" xr:uid="{00000000-0005-0000-0000-00006A090000}"/>
    <cellStyle name="Notas 2 3 2 4" xfId="2411" xr:uid="{00000000-0005-0000-0000-00006B090000}"/>
    <cellStyle name="Notas 2 3 2 5" xfId="2412" xr:uid="{00000000-0005-0000-0000-00006C090000}"/>
    <cellStyle name="Notas 2 3 3" xfId="2413" xr:uid="{00000000-0005-0000-0000-00006D090000}"/>
    <cellStyle name="Notas 2 3 4" xfId="2414" xr:uid="{00000000-0005-0000-0000-00006E090000}"/>
    <cellStyle name="Notas 2 3 5" xfId="2415" xr:uid="{00000000-0005-0000-0000-00006F090000}"/>
    <cellStyle name="Notas 2 3 6" xfId="2416" xr:uid="{00000000-0005-0000-0000-000070090000}"/>
    <cellStyle name="Notas 2 4" xfId="2417" xr:uid="{00000000-0005-0000-0000-000071090000}"/>
    <cellStyle name="Notas 2 4 2" xfId="2418" xr:uid="{00000000-0005-0000-0000-000072090000}"/>
    <cellStyle name="Notas 2 4 2 2" xfId="2419" xr:uid="{00000000-0005-0000-0000-000073090000}"/>
    <cellStyle name="Notas 2 4 2 3" xfId="2420" xr:uid="{00000000-0005-0000-0000-000074090000}"/>
    <cellStyle name="Notas 2 4 2 4" xfId="2421" xr:uid="{00000000-0005-0000-0000-000075090000}"/>
    <cellStyle name="Notas 2 4 2 5" xfId="2422" xr:uid="{00000000-0005-0000-0000-000076090000}"/>
    <cellStyle name="Notas 2 4 3" xfId="2423" xr:uid="{00000000-0005-0000-0000-000077090000}"/>
    <cellStyle name="Notas 2 4 4" xfId="2424" xr:uid="{00000000-0005-0000-0000-000078090000}"/>
    <cellStyle name="Notas 2 4 5" xfId="2425" xr:uid="{00000000-0005-0000-0000-000079090000}"/>
    <cellStyle name="Notas 2 4 6" xfId="2426" xr:uid="{00000000-0005-0000-0000-00007A090000}"/>
    <cellStyle name="Notas 2 5" xfId="2427" xr:uid="{00000000-0005-0000-0000-00007B090000}"/>
    <cellStyle name="Notas 2 5 2" xfId="2428" xr:uid="{00000000-0005-0000-0000-00007C090000}"/>
    <cellStyle name="Notas 2 5 2 2" xfId="2429" xr:uid="{00000000-0005-0000-0000-00007D090000}"/>
    <cellStyle name="Notas 2 5 2 3" xfId="2430" xr:uid="{00000000-0005-0000-0000-00007E090000}"/>
    <cellStyle name="Notas 2 5 2 4" xfId="2431" xr:uid="{00000000-0005-0000-0000-00007F090000}"/>
    <cellStyle name="Notas 2 5 2 5" xfId="2432" xr:uid="{00000000-0005-0000-0000-000080090000}"/>
    <cellStyle name="Notas 2 5 3" xfId="2433" xr:uid="{00000000-0005-0000-0000-000081090000}"/>
    <cellStyle name="Notas 2 5 4" xfId="2434" xr:uid="{00000000-0005-0000-0000-000082090000}"/>
    <cellStyle name="Notas 2 5 5" xfId="2435" xr:uid="{00000000-0005-0000-0000-000083090000}"/>
    <cellStyle name="Notas 2 5 6" xfId="2436" xr:uid="{00000000-0005-0000-0000-000084090000}"/>
    <cellStyle name="Notas 2 6" xfId="2437" xr:uid="{00000000-0005-0000-0000-000085090000}"/>
    <cellStyle name="Notas 2 6 2" xfId="2438" xr:uid="{00000000-0005-0000-0000-000086090000}"/>
    <cellStyle name="Notas 2 6 3" xfId="2439" xr:uid="{00000000-0005-0000-0000-000087090000}"/>
    <cellStyle name="Notas 2 6 4" xfId="2440" xr:uid="{00000000-0005-0000-0000-000088090000}"/>
    <cellStyle name="Notas 2 6 5" xfId="2441" xr:uid="{00000000-0005-0000-0000-000089090000}"/>
    <cellStyle name="Notas 2 7" xfId="2442" xr:uid="{00000000-0005-0000-0000-00008A090000}"/>
    <cellStyle name="Notas 2 8" xfId="2443" xr:uid="{00000000-0005-0000-0000-00008B090000}"/>
    <cellStyle name="Notas 2 9" xfId="2444" xr:uid="{00000000-0005-0000-0000-00008C090000}"/>
    <cellStyle name="Notas 20" xfId="2445" xr:uid="{00000000-0005-0000-0000-00008D090000}"/>
    <cellStyle name="Notas 20 2" xfId="2446" xr:uid="{00000000-0005-0000-0000-00008E090000}"/>
    <cellStyle name="Notas 20 3" xfId="2447" xr:uid="{00000000-0005-0000-0000-00008F090000}"/>
    <cellStyle name="Notas 20 4" xfId="2448" xr:uid="{00000000-0005-0000-0000-000090090000}"/>
    <cellStyle name="Notas 20 5" xfId="2449" xr:uid="{00000000-0005-0000-0000-000091090000}"/>
    <cellStyle name="Notas 21" xfId="2450" xr:uid="{00000000-0005-0000-0000-000092090000}"/>
    <cellStyle name="Notas 21 2" xfId="2451" xr:uid="{00000000-0005-0000-0000-000093090000}"/>
    <cellStyle name="Notas 21 3" xfId="2452" xr:uid="{00000000-0005-0000-0000-000094090000}"/>
    <cellStyle name="Notas 21 4" xfId="2453" xr:uid="{00000000-0005-0000-0000-000095090000}"/>
    <cellStyle name="Notas 21 5" xfId="2454" xr:uid="{00000000-0005-0000-0000-000096090000}"/>
    <cellStyle name="Notas 22" xfId="2455" xr:uid="{00000000-0005-0000-0000-000097090000}"/>
    <cellStyle name="Notas 22 2" xfId="2456" xr:uid="{00000000-0005-0000-0000-000098090000}"/>
    <cellStyle name="Notas 22 3" xfId="2457" xr:uid="{00000000-0005-0000-0000-000099090000}"/>
    <cellStyle name="Notas 22 4" xfId="2458" xr:uid="{00000000-0005-0000-0000-00009A090000}"/>
    <cellStyle name="Notas 22 5" xfId="2459" xr:uid="{00000000-0005-0000-0000-00009B090000}"/>
    <cellStyle name="Notas 23" xfId="2460" xr:uid="{00000000-0005-0000-0000-00009C090000}"/>
    <cellStyle name="Notas 24" xfId="2461" xr:uid="{00000000-0005-0000-0000-00009D090000}"/>
    <cellStyle name="Notas 25" xfId="2462" xr:uid="{00000000-0005-0000-0000-00009E090000}"/>
    <cellStyle name="Notas 26" xfId="2463" xr:uid="{00000000-0005-0000-0000-00009F090000}"/>
    <cellStyle name="Notas 27" xfId="2464" xr:uid="{00000000-0005-0000-0000-0000A0090000}"/>
    <cellStyle name="Notas 28" xfId="2465" xr:uid="{00000000-0005-0000-0000-0000A1090000}"/>
    <cellStyle name="Notas 29" xfId="2466" xr:uid="{00000000-0005-0000-0000-0000A2090000}"/>
    <cellStyle name="Notas 3" xfId="2467" xr:uid="{00000000-0005-0000-0000-0000A3090000}"/>
    <cellStyle name="Notas 3 10" xfId="2468" xr:uid="{00000000-0005-0000-0000-0000A4090000}"/>
    <cellStyle name="Notas 3 2" xfId="2469" xr:uid="{00000000-0005-0000-0000-0000A5090000}"/>
    <cellStyle name="Notas 3 2 2" xfId="2470" xr:uid="{00000000-0005-0000-0000-0000A6090000}"/>
    <cellStyle name="Notas 3 2 2 2" xfId="2471" xr:uid="{00000000-0005-0000-0000-0000A7090000}"/>
    <cellStyle name="Notas 3 2 2 3" xfId="2472" xr:uid="{00000000-0005-0000-0000-0000A8090000}"/>
    <cellStyle name="Notas 3 2 2 4" xfId="2473" xr:uid="{00000000-0005-0000-0000-0000A9090000}"/>
    <cellStyle name="Notas 3 2 2 5" xfId="2474" xr:uid="{00000000-0005-0000-0000-0000AA090000}"/>
    <cellStyle name="Notas 3 2 3" xfId="2475" xr:uid="{00000000-0005-0000-0000-0000AB090000}"/>
    <cellStyle name="Notas 3 2 4" xfId="2476" xr:uid="{00000000-0005-0000-0000-0000AC090000}"/>
    <cellStyle name="Notas 3 2 5" xfId="2477" xr:uid="{00000000-0005-0000-0000-0000AD090000}"/>
    <cellStyle name="Notas 3 2 6" xfId="2478" xr:uid="{00000000-0005-0000-0000-0000AE090000}"/>
    <cellStyle name="Notas 3 3" xfId="2479" xr:uid="{00000000-0005-0000-0000-0000AF090000}"/>
    <cellStyle name="Notas 3 3 2" xfId="2480" xr:uid="{00000000-0005-0000-0000-0000B0090000}"/>
    <cellStyle name="Notas 3 3 2 2" xfId="2481" xr:uid="{00000000-0005-0000-0000-0000B1090000}"/>
    <cellStyle name="Notas 3 3 2 3" xfId="2482" xr:uid="{00000000-0005-0000-0000-0000B2090000}"/>
    <cellStyle name="Notas 3 3 2 4" xfId="2483" xr:uid="{00000000-0005-0000-0000-0000B3090000}"/>
    <cellStyle name="Notas 3 3 2 5" xfId="2484" xr:uid="{00000000-0005-0000-0000-0000B4090000}"/>
    <cellStyle name="Notas 3 3 3" xfId="2485" xr:uid="{00000000-0005-0000-0000-0000B5090000}"/>
    <cellStyle name="Notas 3 3 4" xfId="2486" xr:uid="{00000000-0005-0000-0000-0000B6090000}"/>
    <cellStyle name="Notas 3 3 5" xfId="2487" xr:uid="{00000000-0005-0000-0000-0000B7090000}"/>
    <cellStyle name="Notas 3 3 6" xfId="2488" xr:uid="{00000000-0005-0000-0000-0000B8090000}"/>
    <cellStyle name="Notas 3 4" xfId="2489" xr:uid="{00000000-0005-0000-0000-0000B9090000}"/>
    <cellStyle name="Notas 3 4 2" xfId="2490" xr:uid="{00000000-0005-0000-0000-0000BA090000}"/>
    <cellStyle name="Notas 3 4 2 2" xfId="2491" xr:uid="{00000000-0005-0000-0000-0000BB090000}"/>
    <cellStyle name="Notas 3 4 2 3" xfId="2492" xr:uid="{00000000-0005-0000-0000-0000BC090000}"/>
    <cellStyle name="Notas 3 4 2 4" xfId="2493" xr:uid="{00000000-0005-0000-0000-0000BD090000}"/>
    <cellStyle name="Notas 3 4 2 5" xfId="2494" xr:uid="{00000000-0005-0000-0000-0000BE090000}"/>
    <cellStyle name="Notas 3 4 3" xfId="2495" xr:uid="{00000000-0005-0000-0000-0000BF090000}"/>
    <cellStyle name="Notas 3 4 4" xfId="2496" xr:uid="{00000000-0005-0000-0000-0000C0090000}"/>
    <cellStyle name="Notas 3 4 5" xfId="2497" xr:uid="{00000000-0005-0000-0000-0000C1090000}"/>
    <cellStyle name="Notas 3 4 6" xfId="2498" xr:uid="{00000000-0005-0000-0000-0000C2090000}"/>
    <cellStyle name="Notas 3 5" xfId="2499" xr:uid="{00000000-0005-0000-0000-0000C3090000}"/>
    <cellStyle name="Notas 3 5 2" xfId="2500" xr:uid="{00000000-0005-0000-0000-0000C4090000}"/>
    <cellStyle name="Notas 3 5 2 2" xfId="2501" xr:uid="{00000000-0005-0000-0000-0000C5090000}"/>
    <cellStyle name="Notas 3 5 2 3" xfId="2502" xr:uid="{00000000-0005-0000-0000-0000C6090000}"/>
    <cellStyle name="Notas 3 5 2 4" xfId="2503" xr:uid="{00000000-0005-0000-0000-0000C7090000}"/>
    <cellStyle name="Notas 3 5 2 5" xfId="2504" xr:uid="{00000000-0005-0000-0000-0000C8090000}"/>
    <cellStyle name="Notas 3 5 3" xfId="2505" xr:uid="{00000000-0005-0000-0000-0000C9090000}"/>
    <cellStyle name="Notas 3 5 4" xfId="2506" xr:uid="{00000000-0005-0000-0000-0000CA090000}"/>
    <cellStyle name="Notas 3 5 5" xfId="2507" xr:uid="{00000000-0005-0000-0000-0000CB090000}"/>
    <cellStyle name="Notas 3 5 6" xfId="2508" xr:uid="{00000000-0005-0000-0000-0000CC090000}"/>
    <cellStyle name="Notas 3 6" xfId="2509" xr:uid="{00000000-0005-0000-0000-0000CD090000}"/>
    <cellStyle name="Notas 3 6 2" xfId="2510" xr:uid="{00000000-0005-0000-0000-0000CE090000}"/>
    <cellStyle name="Notas 3 6 3" xfId="2511" xr:uid="{00000000-0005-0000-0000-0000CF090000}"/>
    <cellStyle name="Notas 3 6 4" xfId="2512" xr:uid="{00000000-0005-0000-0000-0000D0090000}"/>
    <cellStyle name="Notas 3 6 5" xfId="2513" xr:uid="{00000000-0005-0000-0000-0000D1090000}"/>
    <cellStyle name="Notas 3 7" xfId="2514" xr:uid="{00000000-0005-0000-0000-0000D2090000}"/>
    <cellStyle name="Notas 3 8" xfId="2515" xr:uid="{00000000-0005-0000-0000-0000D3090000}"/>
    <cellStyle name="Notas 3 9" xfId="2516" xr:uid="{00000000-0005-0000-0000-0000D4090000}"/>
    <cellStyle name="Notas 30" xfId="2517" xr:uid="{00000000-0005-0000-0000-0000D5090000}"/>
    <cellStyle name="Notas 31" xfId="2518" xr:uid="{00000000-0005-0000-0000-0000D6090000}"/>
    <cellStyle name="Notas 32" xfId="2519" xr:uid="{00000000-0005-0000-0000-0000D7090000}"/>
    <cellStyle name="Notas 33" xfId="2520" xr:uid="{00000000-0005-0000-0000-0000D8090000}"/>
    <cellStyle name="Notas 34" xfId="2521" xr:uid="{00000000-0005-0000-0000-0000D9090000}"/>
    <cellStyle name="Notas 35" xfId="2522" xr:uid="{00000000-0005-0000-0000-0000DA090000}"/>
    <cellStyle name="Notas 36" xfId="2523" xr:uid="{00000000-0005-0000-0000-0000DB090000}"/>
    <cellStyle name="Notas 37" xfId="2524" xr:uid="{00000000-0005-0000-0000-0000DC090000}"/>
    <cellStyle name="Notas 4" xfId="2525" xr:uid="{00000000-0005-0000-0000-0000DD090000}"/>
    <cellStyle name="Notas 4 10" xfId="2526" xr:uid="{00000000-0005-0000-0000-0000DE090000}"/>
    <cellStyle name="Notas 4 2" xfId="2527" xr:uid="{00000000-0005-0000-0000-0000DF090000}"/>
    <cellStyle name="Notas 4 2 2" xfId="2528" xr:uid="{00000000-0005-0000-0000-0000E0090000}"/>
    <cellStyle name="Notas 4 2 2 2" xfId="2529" xr:uid="{00000000-0005-0000-0000-0000E1090000}"/>
    <cellStyle name="Notas 4 2 2 3" xfId="2530" xr:uid="{00000000-0005-0000-0000-0000E2090000}"/>
    <cellStyle name="Notas 4 2 2 4" xfId="2531" xr:uid="{00000000-0005-0000-0000-0000E3090000}"/>
    <cellStyle name="Notas 4 2 2 5" xfId="2532" xr:uid="{00000000-0005-0000-0000-0000E4090000}"/>
    <cellStyle name="Notas 4 2 3" xfId="2533" xr:uid="{00000000-0005-0000-0000-0000E5090000}"/>
    <cellStyle name="Notas 4 2 4" xfId="2534" xr:uid="{00000000-0005-0000-0000-0000E6090000}"/>
    <cellStyle name="Notas 4 2 5" xfId="2535" xr:uid="{00000000-0005-0000-0000-0000E7090000}"/>
    <cellStyle name="Notas 4 2 6" xfId="2536" xr:uid="{00000000-0005-0000-0000-0000E8090000}"/>
    <cellStyle name="Notas 4 3" xfId="2537" xr:uid="{00000000-0005-0000-0000-0000E9090000}"/>
    <cellStyle name="Notas 4 3 2" xfId="2538" xr:uid="{00000000-0005-0000-0000-0000EA090000}"/>
    <cellStyle name="Notas 4 3 2 2" xfId="2539" xr:uid="{00000000-0005-0000-0000-0000EB090000}"/>
    <cellStyle name="Notas 4 3 2 3" xfId="2540" xr:uid="{00000000-0005-0000-0000-0000EC090000}"/>
    <cellStyle name="Notas 4 3 2 4" xfId="2541" xr:uid="{00000000-0005-0000-0000-0000ED090000}"/>
    <cellStyle name="Notas 4 3 2 5" xfId="2542" xr:uid="{00000000-0005-0000-0000-0000EE090000}"/>
    <cellStyle name="Notas 4 3 3" xfId="2543" xr:uid="{00000000-0005-0000-0000-0000EF090000}"/>
    <cellStyle name="Notas 4 3 4" xfId="2544" xr:uid="{00000000-0005-0000-0000-0000F0090000}"/>
    <cellStyle name="Notas 4 3 5" xfId="2545" xr:uid="{00000000-0005-0000-0000-0000F1090000}"/>
    <cellStyle name="Notas 4 3 6" xfId="2546" xr:uid="{00000000-0005-0000-0000-0000F2090000}"/>
    <cellStyle name="Notas 4 4" xfId="2547" xr:uid="{00000000-0005-0000-0000-0000F3090000}"/>
    <cellStyle name="Notas 4 4 2" xfId="2548" xr:uid="{00000000-0005-0000-0000-0000F4090000}"/>
    <cellStyle name="Notas 4 4 2 2" xfId="2549" xr:uid="{00000000-0005-0000-0000-0000F5090000}"/>
    <cellStyle name="Notas 4 4 2 3" xfId="2550" xr:uid="{00000000-0005-0000-0000-0000F6090000}"/>
    <cellStyle name="Notas 4 4 2 4" xfId="2551" xr:uid="{00000000-0005-0000-0000-0000F7090000}"/>
    <cellStyle name="Notas 4 4 2 5" xfId="2552" xr:uid="{00000000-0005-0000-0000-0000F8090000}"/>
    <cellStyle name="Notas 4 4 3" xfId="2553" xr:uid="{00000000-0005-0000-0000-0000F9090000}"/>
    <cellStyle name="Notas 4 4 4" xfId="2554" xr:uid="{00000000-0005-0000-0000-0000FA090000}"/>
    <cellStyle name="Notas 4 4 5" xfId="2555" xr:uid="{00000000-0005-0000-0000-0000FB090000}"/>
    <cellStyle name="Notas 4 4 6" xfId="2556" xr:uid="{00000000-0005-0000-0000-0000FC090000}"/>
    <cellStyle name="Notas 4 5" xfId="2557" xr:uid="{00000000-0005-0000-0000-0000FD090000}"/>
    <cellStyle name="Notas 4 5 2" xfId="2558" xr:uid="{00000000-0005-0000-0000-0000FE090000}"/>
    <cellStyle name="Notas 4 5 2 2" xfId="2559" xr:uid="{00000000-0005-0000-0000-0000FF090000}"/>
    <cellStyle name="Notas 4 5 2 3" xfId="2560" xr:uid="{00000000-0005-0000-0000-0000000A0000}"/>
    <cellStyle name="Notas 4 5 2 4" xfId="2561" xr:uid="{00000000-0005-0000-0000-0000010A0000}"/>
    <cellStyle name="Notas 4 5 2 5" xfId="2562" xr:uid="{00000000-0005-0000-0000-0000020A0000}"/>
    <cellStyle name="Notas 4 5 3" xfId="2563" xr:uid="{00000000-0005-0000-0000-0000030A0000}"/>
    <cellStyle name="Notas 4 5 4" xfId="2564" xr:uid="{00000000-0005-0000-0000-0000040A0000}"/>
    <cellStyle name="Notas 4 5 5" xfId="2565" xr:uid="{00000000-0005-0000-0000-0000050A0000}"/>
    <cellStyle name="Notas 4 5 6" xfId="2566" xr:uid="{00000000-0005-0000-0000-0000060A0000}"/>
    <cellStyle name="Notas 4 6" xfId="2567" xr:uid="{00000000-0005-0000-0000-0000070A0000}"/>
    <cellStyle name="Notas 4 6 2" xfId="2568" xr:uid="{00000000-0005-0000-0000-0000080A0000}"/>
    <cellStyle name="Notas 4 6 3" xfId="2569" xr:uid="{00000000-0005-0000-0000-0000090A0000}"/>
    <cellStyle name="Notas 4 6 4" xfId="2570" xr:uid="{00000000-0005-0000-0000-00000A0A0000}"/>
    <cellStyle name="Notas 4 6 5" xfId="2571" xr:uid="{00000000-0005-0000-0000-00000B0A0000}"/>
    <cellStyle name="Notas 4 7" xfId="2572" xr:uid="{00000000-0005-0000-0000-00000C0A0000}"/>
    <cellStyle name="Notas 4 8" xfId="2573" xr:uid="{00000000-0005-0000-0000-00000D0A0000}"/>
    <cellStyle name="Notas 4 9" xfId="2574" xr:uid="{00000000-0005-0000-0000-00000E0A0000}"/>
    <cellStyle name="Notas 5" xfId="2575" xr:uid="{00000000-0005-0000-0000-00000F0A0000}"/>
    <cellStyle name="Notas 5 10" xfId="2576" xr:uid="{00000000-0005-0000-0000-0000100A0000}"/>
    <cellStyle name="Notas 5 2" xfId="2577" xr:uid="{00000000-0005-0000-0000-0000110A0000}"/>
    <cellStyle name="Notas 5 2 2" xfId="2578" xr:uid="{00000000-0005-0000-0000-0000120A0000}"/>
    <cellStyle name="Notas 5 2 2 2" xfId="2579" xr:uid="{00000000-0005-0000-0000-0000130A0000}"/>
    <cellStyle name="Notas 5 2 2 3" xfId="2580" xr:uid="{00000000-0005-0000-0000-0000140A0000}"/>
    <cellStyle name="Notas 5 2 2 4" xfId="2581" xr:uid="{00000000-0005-0000-0000-0000150A0000}"/>
    <cellStyle name="Notas 5 2 2 5" xfId="2582" xr:uid="{00000000-0005-0000-0000-0000160A0000}"/>
    <cellStyle name="Notas 5 2 3" xfId="2583" xr:uid="{00000000-0005-0000-0000-0000170A0000}"/>
    <cellStyle name="Notas 5 2 4" xfId="2584" xr:uid="{00000000-0005-0000-0000-0000180A0000}"/>
    <cellStyle name="Notas 5 2 5" xfId="2585" xr:uid="{00000000-0005-0000-0000-0000190A0000}"/>
    <cellStyle name="Notas 5 2 6" xfId="2586" xr:uid="{00000000-0005-0000-0000-00001A0A0000}"/>
    <cellStyle name="Notas 5 3" xfId="2587" xr:uid="{00000000-0005-0000-0000-00001B0A0000}"/>
    <cellStyle name="Notas 5 3 2" xfId="2588" xr:uid="{00000000-0005-0000-0000-00001C0A0000}"/>
    <cellStyle name="Notas 5 3 2 2" xfId="2589" xr:uid="{00000000-0005-0000-0000-00001D0A0000}"/>
    <cellStyle name="Notas 5 3 2 3" xfId="2590" xr:uid="{00000000-0005-0000-0000-00001E0A0000}"/>
    <cellStyle name="Notas 5 3 2 4" xfId="2591" xr:uid="{00000000-0005-0000-0000-00001F0A0000}"/>
    <cellStyle name="Notas 5 3 2 5" xfId="2592" xr:uid="{00000000-0005-0000-0000-0000200A0000}"/>
    <cellStyle name="Notas 5 3 3" xfId="2593" xr:uid="{00000000-0005-0000-0000-0000210A0000}"/>
    <cellStyle name="Notas 5 3 4" xfId="2594" xr:uid="{00000000-0005-0000-0000-0000220A0000}"/>
    <cellStyle name="Notas 5 3 5" xfId="2595" xr:uid="{00000000-0005-0000-0000-0000230A0000}"/>
    <cellStyle name="Notas 5 3 6" xfId="2596" xr:uid="{00000000-0005-0000-0000-0000240A0000}"/>
    <cellStyle name="Notas 5 4" xfId="2597" xr:uid="{00000000-0005-0000-0000-0000250A0000}"/>
    <cellStyle name="Notas 5 4 2" xfId="2598" xr:uid="{00000000-0005-0000-0000-0000260A0000}"/>
    <cellStyle name="Notas 5 4 2 2" xfId="2599" xr:uid="{00000000-0005-0000-0000-0000270A0000}"/>
    <cellStyle name="Notas 5 4 2 3" xfId="2600" xr:uid="{00000000-0005-0000-0000-0000280A0000}"/>
    <cellStyle name="Notas 5 4 2 4" xfId="2601" xr:uid="{00000000-0005-0000-0000-0000290A0000}"/>
    <cellStyle name="Notas 5 4 2 5" xfId="2602" xr:uid="{00000000-0005-0000-0000-00002A0A0000}"/>
    <cellStyle name="Notas 5 4 3" xfId="2603" xr:uid="{00000000-0005-0000-0000-00002B0A0000}"/>
    <cellStyle name="Notas 5 4 4" xfId="2604" xr:uid="{00000000-0005-0000-0000-00002C0A0000}"/>
    <cellStyle name="Notas 5 4 5" xfId="2605" xr:uid="{00000000-0005-0000-0000-00002D0A0000}"/>
    <cellStyle name="Notas 5 4 6" xfId="2606" xr:uid="{00000000-0005-0000-0000-00002E0A0000}"/>
    <cellStyle name="Notas 5 5" xfId="2607" xr:uid="{00000000-0005-0000-0000-00002F0A0000}"/>
    <cellStyle name="Notas 5 5 2" xfId="2608" xr:uid="{00000000-0005-0000-0000-0000300A0000}"/>
    <cellStyle name="Notas 5 5 2 2" xfId="2609" xr:uid="{00000000-0005-0000-0000-0000310A0000}"/>
    <cellStyle name="Notas 5 5 2 3" xfId="2610" xr:uid="{00000000-0005-0000-0000-0000320A0000}"/>
    <cellStyle name="Notas 5 5 2 4" xfId="2611" xr:uid="{00000000-0005-0000-0000-0000330A0000}"/>
    <cellStyle name="Notas 5 5 2 5" xfId="2612" xr:uid="{00000000-0005-0000-0000-0000340A0000}"/>
    <cellStyle name="Notas 5 5 3" xfId="2613" xr:uid="{00000000-0005-0000-0000-0000350A0000}"/>
    <cellStyle name="Notas 5 5 4" xfId="2614" xr:uid="{00000000-0005-0000-0000-0000360A0000}"/>
    <cellStyle name="Notas 5 5 5" xfId="2615" xr:uid="{00000000-0005-0000-0000-0000370A0000}"/>
    <cellStyle name="Notas 5 5 6" xfId="2616" xr:uid="{00000000-0005-0000-0000-0000380A0000}"/>
    <cellStyle name="Notas 5 6" xfId="2617" xr:uid="{00000000-0005-0000-0000-0000390A0000}"/>
    <cellStyle name="Notas 5 6 2" xfId="2618" xr:uid="{00000000-0005-0000-0000-00003A0A0000}"/>
    <cellStyle name="Notas 5 6 3" xfId="2619" xr:uid="{00000000-0005-0000-0000-00003B0A0000}"/>
    <cellStyle name="Notas 5 6 4" xfId="2620" xr:uid="{00000000-0005-0000-0000-00003C0A0000}"/>
    <cellStyle name="Notas 5 6 5" xfId="2621" xr:uid="{00000000-0005-0000-0000-00003D0A0000}"/>
    <cellStyle name="Notas 5 7" xfId="2622" xr:uid="{00000000-0005-0000-0000-00003E0A0000}"/>
    <cellStyle name="Notas 5 8" xfId="2623" xr:uid="{00000000-0005-0000-0000-00003F0A0000}"/>
    <cellStyle name="Notas 5 9" xfId="2624" xr:uid="{00000000-0005-0000-0000-0000400A0000}"/>
    <cellStyle name="Notas 6" xfId="2625" xr:uid="{00000000-0005-0000-0000-0000410A0000}"/>
    <cellStyle name="Notas 6 10" xfId="2626" xr:uid="{00000000-0005-0000-0000-0000420A0000}"/>
    <cellStyle name="Notas 6 2" xfId="2627" xr:uid="{00000000-0005-0000-0000-0000430A0000}"/>
    <cellStyle name="Notas 6 2 2" xfId="2628" xr:uid="{00000000-0005-0000-0000-0000440A0000}"/>
    <cellStyle name="Notas 6 2 2 2" xfId="2629" xr:uid="{00000000-0005-0000-0000-0000450A0000}"/>
    <cellStyle name="Notas 6 2 2 3" xfId="2630" xr:uid="{00000000-0005-0000-0000-0000460A0000}"/>
    <cellStyle name="Notas 6 2 2 4" xfId="2631" xr:uid="{00000000-0005-0000-0000-0000470A0000}"/>
    <cellStyle name="Notas 6 2 2 5" xfId="2632" xr:uid="{00000000-0005-0000-0000-0000480A0000}"/>
    <cellStyle name="Notas 6 2 3" xfId="2633" xr:uid="{00000000-0005-0000-0000-0000490A0000}"/>
    <cellStyle name="Notas 6 2 4" xfId="2634" xr:uid="{00000000-0005-0000-0000-00004A0A0000}"/>
    <cellStyle name="Notas 6 2 5" xfId="2635" xr:uid="{00000000-0005-0000-0000-00004B0A0000}"/>
    <cellStyle name="Notas 6 2 6" xfId="2636" xr:uid="{00000000-0005-0000-0000-00004C0A0000}"/>
    <cellStyle name="Notas 6 3" xfId="2637" xr:uid="{00000000-0005-0000-0000-00004D0A0000}"/>
    <cellStyle name="Notas 6 3 2" xfId="2638" xr:uid="{00000000-0005-0000-0000-00004E0A0000}"/>
    <cellStyle name="Notas 6 3 2 2" xfId="2639" xr:uid="{00000000-0005-0000-0000-00004F0A0000}"/>
    <cellStyle name="Notas 6 3 2 3" xfId="2640" xr:uid="{00000000-0005-0000-0000-0000500A0000}"/>
    <cellStyle name="Notas 6 3 2 4" xfId="2641" xr:uid="{00000000-0005-0000-0000-0000510A0000}"/>
    <cellStyle name="Notas 6 3 2 5" xfId="2642" xr:uid="{00000000-0005-0000-0000-0000520A0000}"/>
    <cellStyle name="Notas 6 3 3" xfId="2643" xr:uid="{00000000-0005-0000-0000-0000530A0000}"/>
    <cellStyle name="Notas 6 3 4" xfId="2644" xr:uid="{00000000-0005-0000-0000-0000540A0000}"/>
    <cellStyle name="Notas 6 3 5" xfId="2645" xr:uid="{00000000-0005-0000-0000-0000550A0000}"/>
    <cellStyle name="Notas 6 3 6" xfId="2646" xr:uid="{00000000-0005-0000-0000-0000560A0000}"/>
    <cellStyle name="Notas 6 4" xfId="2647" xr:uid="{00000000-0005-0000-0000-0000570A0000}"/>
    <cellStyle name="Notas 6 4 2" xfId="2648" xr:uid="{00000000-0005-0000-0000-0000580A0000}"/>
    <cellStyle name="Notas 6 4 2 2" xfId="2649" xr:uid="{00000000-0005-0000-0000-0000590A0000}"/>
    <cellStyle name="Notas 6 4 2 3" xfId="2650" xr:uid="{00000000-0005-0000-0000-00005A0A0000}"/>
    <cellStyle name="Notas 6 4 2 4" xfId="2651" xr:uid="{00000000-0005-0000-0000-00005B0A0000}"/>
    <cellStyle name="Notas 6 4 2 5" xfId="2652" xr:uid="{00000000-0005-0000-0000-00005C0A0000}"/>
    <cellStyle name="Notas 6 4 3" xfId="2653" xr:uid="{00000000-0005-0000-0000-00005D0A0000}"/>
    <cellStyle name="Notas 6 4 4" xfId="2654" xr:uid="{00000000-0005-0000-0000-00005E0A0000}"/>
    <cellStyle name="Notas 6 4 5" xfId="2655" xr:uid="{00000000-0005-0000-0000-00005F0A0000}"/>
    <cellStyle name="Notas 6 4 6" xfId="2656" xr:uid="{00000000-0005-0000-0000-0000600A0000}"/>
    <cellStyle name="Notas 6 5" xfId="2657" xr:uid="{00000000-0005-0000-0000-0000610A0000}"/>
    <cellStyle name="Notas 6 5 2" xfId="2658" xr:uid="{00000000-0005-0000-0000-0000620A0000}"/>
    <cellStyle name="Notas 6 5 2 2" xfId="2659" xr:uid="{00000000-0005-0000-0000-0000630A0000}"/>
    <cellStyle name="Notas 6 5 2 3" xfId="2660" xr:uid="{00000000-0005-0000-0000-0000640A0000}"/>
    <cellStyle name="Notas 6 5 2 4" xfId="2661" xr:uid="{00000000-0005-0000-0000-0000650A0000}"/>
    <cellStyle name="Notas 6 5 2 5" xfId="2662" xr:uid="{00000000-0005-0000-0000-0000660A0000}"/>
    <cellStyle name="Notas 6 5 3" xfId="2663" xr:uid="{00000000-0005-0000-0000-0000670A0000}"/>
    <cellStyle name="Notas 6 5 4" xfId="2664" xr:uid="{00000000-0005-0000-0000-0000680A0000}"/>
    <cellStyle name="Notas 6 5 5" xfId="2665" xr:uid="{00000000-0005-0000-0000-0000690A0000}"/>
    <cellStyle name="Notas 6 5 6" xfId="2666" xr:uid="{00000000-0005-0000-0000-00006A0A0000}"/>
    <cellStyle name="Notas 6 6" xfId="2667" xr:uid="{00000000-0005-0000-0000-00006B0A0000}"/>
    <cellStyle name="Notas 6 6 2" xfId="2668" xr:uid="{00000000-0005-0000-0000-00006C0A0000}"/>
    <cellStyle name="Notas 6 6 3" xfId="2669" xr:uid="{00000000-0005-0000-0000-00006D0A0000}"/>
    <cellStyle name="Notas 6 6 4" xfId="2670" xr:uid="{00000000-0005-0000-0000-00006E0A0000}"/>
    <cellStyle name="Notas 6 6 5" xfId="2671" xr:uid="{00000000-0005-0000-0000-00006F0A0000}"/>
    <cellStyle name="Notas 6 7" xfId="2672" xr:uid="{00000000-0005-0000-0000-0000700A0000}"/>
    <cellStyle name="Notas 6 8" xfId="2673" xr:uid="{00000000-0005-0000-0000-0000710A0000}"/>
    <cellStyle name="Notas 6 9" xfId="2674" xr:uid="{00000000-0005-0000-0000-0000720A0000}"/>
    <cellStyle name="Notas 7" xfId="2675" xr:uid="{00000000-0005-0000-0000-0000730A0000}"/>
    <cellStyle name="Notas 7 10" xfId="2676" xr:uid="{00000000-0005-0000-0000-0000740A0000}"/>
    <cellStyle name="Notas 7 2" xfId="2677" xr:uid="{00000000-0005-0000-0000-0000750A0000}"/>
    <cellStyle name="Notas 7 2 2" xfId="2678" xr:uid="{00000000-0005-0000-0000-0000760A0000}"/>
    <cellStyle name="Notas 7 2 2 2" xfId="2679" xr:uid="{00000000-0005-0000-0000-0000770A0000}"/>
    <cellStyle name="Notas 7 2 2 3" xfId="2680" xr:uid="{00000000-0005-0000-0000-0000780A0000}"/>
    <cellStyle name="Notas 7 2 2 4" xfId="2681" xr:uid="{00000000-0005-0000-0000-0000790A0000}"/>
    <cellStyle name="Notas 7 2 2 5" xfId="2682" xr:uid="{00000000-0005-0000-0000-00007A0A0000}"/>
    <cellStyle name="Notas 7 2 3" xfId="2683" xr:uid="{00000000-0005-0000-0000-00007B0A0000}"/>
    <cellStyle name="Notas 7 2 4" xfId="2684" xr:uid="{00000000-0005-0000-0000-00007C0A0000}"/>
    <cellStyle name="Notas 7 2 5" xfId="2685" xr:uid="{00000000-0005-0000-0000-00007D0A0000}"/>
    <cellStyle name="Notas 7 2 6" xfId="2686" xr:uid="{00000000-0005-0000-0000-00007E0A0000}"/>
    <cellStyle name="Notas 7 3" xfId="2687" xr:uid="{00000000-0005-0000-0000-00007F0A0000}"/>
    <cellStyle name="Notas 7 3 2" xfId="2688" xr:uid="{00000000-0005-0000-0000-0000800A0000}"/>
    <cellStyle name="Notas 7 3 2 2" xfId="2689" xr:uid="{00000000-0005-0000-0000-0000810A0000}"/>
    <cellStyle name="Notas 7 3 2 3" xfId="2690" xr:uid="{00000000-0005-0000-0000-0000820A0000}"/>
    <cellStyle name="Notas 7 3 2 4" xfId="2691" xr:uid="{00000000-0005-0000-0000-0000830A0000}"/>
    <cellStyle name="Notas 7 3 2 5" xfId="2692" xr:uid="{00000000-0005-0000-0000-0000840A0000}"/>
    <cellStyle name="Notas 7 3 3" xfId="2693" xr:uid="{00000000-0005-0000-0000-0000850A0000}"/>
    <cellStyle name="Notas 7 3 4" xfId="2694" xr:uid="{00000000-0005-0000-0000-0000860A0000}"/>
    <cellStyle name="Notas 7 3 5" xfId="2695" xr:uid="{00000000-0005-0000-0000-0000870A0000}"/>
    <cellStyle name="Notas 7 3 6" xfId="2696" xr:uid="{00000000-0005-0000-0000-0000880A0000}"/>
    <cellStyle name="Notas 7 4" xfId="2697" xr:uid="{00000000-0005-0000-0000-0000890A0000}"/>
    <cellStyle name="Notas 7 4 2" xfId="2698" xr:uid="{00000000-0005-0000-0000-00008A0A0000}"/>
    <cellStyle name="Notas 7 4 2 2" xfId="2699" xr:uid="{00000000-0005-0000-0000-00008B0A0000}"/>
    <cellStyle name="Notas 7 4 2 3" xfId="2700" xr:uid="{00000000-0005-0000-0000-00008C0A0000}"/>
    <cellStyle name="Notas 7 4 2 4" xfId="2701" xr:uid="{00000000-0005-0000-0000-00008D0A0000}"/>
    <cellStyle name="Notas 7 4 2 5" xfId="2702" xr:uid="{00000000-0005-0000-0000-00008E0A0000}"/>
    <cellStyle name="Notas 7 4 3" xfId="2703" xr:uid="{00000000-0005-0000-0000-00008F0A0000}"/>
    <cellStyle name="Notas 7 4 4" xfId="2704" xr:uid="{00000000-0005-0000-0000-0000900A0000}"/>
    <cellStyle name="Notas 7 4 5" xfId="2705" xr:uid="{00000000-0005-0000-0000-0000910A0000}"/>
    <cellStyle name="Notas 7 4 6" xfId="2706" xr:uid="{00000000-0005-0000-0000-0000920A0000}"/>
    <cellStyle name="Notas 7 5" xfId="2707" xr:uid="{00000000-0005-0000-0000-0000930A0000}"/>
    <cellStyle name="Notas 7 5 2" xfId="2708" xr:uid="{00000000-0005-0000-0000-0000940A0000}"/>
    <cellStyle name="Notas 7 5 2 2" xfId="2709" xr:uid="{00000000-0005-0000-0000-0000950A0000}"/>
    <cellStyle name="Notas 7 5 2 3" xfId="2710" xr:uid="{00000000-0005-0000-0000-0000960A0000}"/>
    <cellStyle name="Notas 7 5 2 4" xfId="2711" xr:uid="{00000000-0005-0000-0000-0000970A0000}"/>
    <cellStyle name="Notas 7 5 2 5" xfId="2712" xr:uid="{00000000-0005-0000-0000-0000980A0000}"/>
    <cellStyle name="Notas 7 5 3" xfId="2713" xr:uid="{00000000-0005-0000-0000-0000990A0000}"/>
    <cellStyle name="Notas 7 5 4" xfId="2714" xr:uid="{00000000-0005-0000-0000-00009A0A0000}"/>
    <cellStyle name="Notas 7 5 5" xfId="2715" xr:uid="{00000000-0005-0000-0000-00009B0A0000}"/>
    <cellStyle name="Notas 7 5 6" xfId="2716" xr:uid="{00000000-0005-0000-0000-00009C0A0000}"/>
    <cellStyle name="Notas 7 6" xfId="2717" xr:uid="{00000000-0005-0000-0000-00009D0A0000}"/>
    <cellStyle name="Notas 7 6 2" xfId="2718" xr:uid="{00000000-0005-0000-0000-00009E0A0000}"/>
    <cellStyle name="Notas 7 6 3" xfId="2719" xr:uid="{00000000-0005-0000-0000-00009F0A0000}"/>
    <cellStyle name="Notas 7 6 4" xfId="2720" xr:uid="{00000000-0005-0000-0000-0000A00A0000}"/>
    <cellStyle name="Notas 7 6 5" xfId="2721" xr:uid="{00000000-0005-0000-0000-0000A10A0000}"/>
    <cellStyle name="Notas 7 7" xfId="2722" xr:uid="{00000000-0005-0000-0000-0000A20A0000}"/>
    <cellStyle name="Notas 7 8" xfId="2723" xr:uid="{00000000-0005-0000-0000-0000A30A0000}"/>
    <cellStyle name="Notas 7 9" xfId="2724" xr:uid="{00000000-0005-0000-0000-0000A40A0000}"/>
    <cellStyle name="Notas 8" xfId="2725" xr:uid="{00000000-0005-0000-0000-0000A50A0000}"/>
    <cellStyle name="Notas 8 2" xfId="2726" xr:uid="{00000000-0005-0000-0000-0000A60A0000}"/>
    <cellStyle name="Notas 8 2 2" xfId="2727" xr:uid="{00000000-0005-0000-0000-0000A70A0000}"/>
    <cellStyle name="Notas 8 2 3" xfId="2728" xr:uid="{00000000-0005-0000-0000-0000A80A0000}"/>
    <cellStyle name="Notas 8 2 4" xfId="2729" xr:uid="{00000000-0005-0000-0000-0000A90A0000}"/>
    <cellStyle name="Notas 8 2 5" xfId="2730" xr:uid="{00000000-0005-0000-0000-0000AA0A0000}"/>
    <cellStyle name="Notas 8 3" xfId="2731" xr:uid="{00000000-0005-0000-0000-0000AB0A0000}"/>
    <cellStyle name="Notas 8 4" xfId="2732" xr:uid="{00000000-0005-0000-0000-0000AC0A0000}"/>
    <cellStyle name="Notas 8 5" xfId="2733" xr:uid="{00000000-0005-0000-0000-0000AD0A0000}"/>
    <cellStyle name="Notas 8 6" xfId="2734" xr:uid="{00000000-0005-0000-0000-0000AE0A0000}"/>
    <cellStyle name="Notas 9" xfId="2735" xr:uid="{00000000-0005-0000-0000-0000AF0A0000}"/>
    <cellStyle name="Notas 9 2" xfId="2736" xr:uid="{00000000-0005-0000-0000-0000B00A0000}"/>
    <cellStyle name="Notas 9 2 2" xfId="2737" xr:uid="{00000000-0005-0000-0000-0000B10A0000}"/>
    <cellStyle name="Notas 9 2 3" xfId="2738" xr:uid="{00000000-0005-0000-0000-0000B20A0000}"/>
    <cellStyle name="Notas 9 2 4" xfId="2739" xr:uid="{00000000-0005-0000-0000-0000B30A0000}"/>
    <cellStyle name="Notas 9 2 5" xfId="2740" xr:uid="{00000000-0005-0000-0000-0000B40A0000}"/>
    <cellStyle name="Notas 9 3" xfId="2741" xr:uid="{00000000-0005-0000-0000-0000B50A0000}"/>
    <cellStyle name="Notas 9 4" xfId="2742" xr:uid="{00000000-0005-0000-0000-0000B60A0000}"/>
    <cellStyle name="Notas 9 5" xfId="2743" xr:uid="{00000000-0005-0000-0000-0000B70A0000}"/>
    <cellStyle name="Notas 9 6" xfId="2744" xr:uid="{00000000-0005-0000-0000-0000B80A0000}"/>
    <cellStyle name="Porcentaje" xfId="1" builtinId="5"/>
    <cellStyle name="Porcentaje 2" xfId="2745" xr:uid="{00000000-0005-0000-0000-0000BA0A0000}"/>
    <cellStyle name="Porcentaje 3" xfId="2746" xr:uid="{00000000-0005-0000-0000-0000BB0A0000}"/>
    <cellStyle name="Porcentaje 4" xfId="2747" xr:uid="{00000000-0005-0000-0000-0000BC0A0000}"/>
    <cellStyle name="Porcentaje 5" xfId="2748" xr:uid="{00000000-0005-0000-0000-0000BD0A0000}"/>
    <cellStyle name="Porcentaje 5 2" xfId="2749" xr:uid="{00000000-0005-0000-0000-0000BE0A0000}"/>
    <cellStyle name="Porcentual 2" xfId="2750" xr:uid="{00000000-0005-0000-0000-0000BF0A0000}"/>
    <cellStyle name="Porcentual 2 2" xfId="2751" xr:uid="{00000000-0005-0000-0000-0000C00A0000}"/>
    <cellStyle name="Porcentual 2 3" xfId="2752" xr:uid="{00000000-0005-0000-0000-0000C10A0000}"/>
    <cellStyle name="Porcentual 2 3 2" xfId="2753" xr:uid="{00000000-0005-0000-0000-0000C20A0000}"/>
    <cellStyle name="Porcentual 3" xfId="2754" xr:uid="{00000000-0005-0000-0000-0000C30A0000}"/>
    <cellStyle name="Porcentual 4" xfId="2755" xr:uid="{00000000-0005-0000-0000-0000C40A0000}"/>
    <cellStyle name="Salida 2" xfId="2756" xr:uid="{00000000-0005-0000-0000-0000C50A0000}"/>
    <cellStyle name="Salida 3" xfId="2757" xr:uid="{00000000-0005-0000-0000-0000C60A0000}"/>
    <cellStyle name="Salida 4" xfId="2758" xr:uid="{00000000-0005-0000-0000-0000C70A0000}"/>
    <cellStyle name="Salida 5" xfId="2759" xr:uid="{00000000-0005-0000-0000-0000C80A0000}"/>
    <cellStyle name="Salida 6" xfId="2760" xr:uid="{00000000-0005-0000-0000-0000C90A0000}"/>
    <cellStyle name="TableStyleLight1" xfId="2761" xr:uid="{00000000-0005-0000-0000-0000CA0A0000}"/>
    <cellStyle name="Texto de advertencia 2" xfId="2762" xr:uid="{00000000-0005-0000-0000-0000CB0A0000}"/>
    <cellStyle name="Texto de advertencia 3" xfId="2763" xr:uid="{00000000-0005-0000-0000-0000CC0A0000}"/>
    <cellStyle name="Texto de advertencia 4" xfId="2764" xr:uid="{00000000-0005-0000-0000-0000CD0A0000}"/>
    <cellStyle name="Texto de advertencia 5" xfId="2765" xr:uid="{00000000-0005-0000-0000-0000CE0A0000}"/>
    <cellStyle name="Texto de advertencia 6" xfId="2766" xr:uid="{00000000-0005-0000-0000-0000CF0A0000}"/>
    <cellStyle name="Texto explicativo 2" xfId="2767" xr:uid="{00000000-0005-0000-0000-0000D00A0000}"/>
    <cellStyle name="Texto explicativo 3" xfId="2768" xr:uid="{00000000-0005-0000-0000-0000D10A0000}"/>
    <cellStyle name="Texto explicativo 4" xfId="2769" xr:uid="{00000000-0005-0000-0000-0000D20A0000}"/>
    <cellStyle name="Texto explicativo 5" xfId="2770" xr:uid="{00000000-0005-0000-0000-0000D30A0000}"/>
    <cellStyle name="Texto explicativo 6" xfId="2771" xr:uid="{00000000-0005-0000-0000-0000D40A0000}"/>
    <cellStyle name="Título 1 2" xfId="2772" xr:uid="{00000000-0005-0000-0000-0000D50A0000}"/>
    <cellStyle name="Título 1 3" xfId="2773" xr:uid="{00000000-0005-0000-0000-0000D60A0000}"/>
    <cellStyle name="Título 1 4" xfId="2774" xr:uid="{00000000-0005-0000-0000-0000D70A0000}"/>
    <cellStyle name="Título 1 5" xfId="2775" xr:uid="{00000000-0005-0000-0000-0000D80A0000}"/>
    <cellStyle name="Título 1 6" xfId="2776" xr:uid="{00000000-0005-0000-0000-0000D90A0000}"/>
    <cellStyle name="Título 2 2" xfId="2777" xr:uid="{00000000-0005-0000-0000-0000DA0A0000}"/>
    <cellStyle name="Título 2 3" xfId="2778" xr:uid="{00000000-0005-0000-0000-0000DB0A0000}"/>
    <cellStyle name="Título 2 4" xfId="2779" xr:uid="{00000000-0005-0000-0000-0000DC0A0000}"/>
    <cellStyle name="Título 2 5" xfId="2780" xr:uid="{00000000-0005-0000-0000-0000DD0A0000}"/>
    <cellStyle name="Título 2 6" xfId="2781" xr:uid="{00000000-0005-0000-0000-0000DE0A0000}"/>
    <cellStyle name="Título 3 2" xfId="2782" xr:uid="{00000000-0005-0000-0000-0000DF0A0000}"/>
    <cellStyle name="Título 3 3" xfId="2783" xr:uid="{00000000-0005-0000-0000-0000E00A0000}"/>
    <cellStyle name="Título 3 4" xfId="2784" xr:uid="{00000000-0005-0000-0000-0000E10A0000}"/>
    <cellStyle name="Título 3 5" xfId="2785" xr:uid="{00000000-0005-0000-0000-0000E20A0000}"/>
    <cellStyle name="Título 3 6" xfId="2786" xr:uid="{00000000-0005-0000-0000-0000E30A0000}"/>
    <cellStyle name="Título 4" xfId="2787" xr:uid="{00000000-0005-0000-0000-0000E40A0000}"/>
    <cellStyle name="Título 5" xfId="2788" xr:uid="{00000000-0005-0000-0000-0000E50A0000}"/>
    <cellStyle name="Título 6" xfId="2789" xr:uid="{00000000-0005-0000-0000-0000E60A0000}"/>
    <cellStyle name="Título 7" xfId="2790" xr:uid="{00000000-0005-0000-0000-0000E70A0000}"/>
    <cellStyle name="Título 8" xfId="2791" xr:uid="{00000000-0005-0000-0000-0000E80A0000}"/>
    <cellStyle name="Total 2" xfId="2792" xr:uid="{00000000-0005-0000-0000-0000E90A0000}"/>
    <cellStyle name="Total 3" xfId="2793" xr:uid="{00000000-0005-0000-0000-0000EA0A0000}"/>
    <cellStyle name="Total 4" xfId="2794" xr:uid="{00000000-0005-0000-0000-0000EB0A0000}"/>
    <cellStyle name="Total 5" xfId="2795" xr:uid="{00000000-0005-0000-0000-0000EC0A0000}"/>
    <cellStyle name="Total 6" xfId="2796" xr:uid="{00000000-0005-0000-0000-0000ED0A0000}"/>
  </cellStyles>
  <dxfs count="9">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s>
  <tableStyles count="0" defaultTableStyle="TableStyleMedium2" defaultPivotStyle="PivotStyleLight16"/>
  <colors>
    <mruColors>
      <color rgb="FF0AD093"/>
      <color rgb="FF4FEA2A"/>
      <color rgb="FFE4801C"/>
      <color rgb="FFFF5050"/>
      <color rgb="FFECA41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206246</xdr:colOff>
      <xdr:row>0</xdr:row>
      <xdr:rowOff>128033</xdr:rowOff>
    </xdr:from>
    <xdr:to>
      <xdr:col>1</xdr:col>
      <xdr:colOff>217572</xdr:colOff>
      <xdr:row>3</xdr:row>
      <xdr:rowOff>191533</xdr:rowOff>
    </xdr:to>
    <xdr:pic>
      <xdr:nvPicPr>
        <xdr:cNvPr id="3" name="Imagen 2">
          <a:extLst>
            <a:ext uri="{FF2B5EF4-FFF2-40B4-BE49-F238E27FC236}">
              <a16:creationId xmlns:a16="http://schemas.microsoft.com/office/drawing/2014/main" id="{349AC4CF-054F-4BB2-8CD7-71C94013CCD1}"/>
            </a:ext>
          </a:extLst>
        </xdr:cNvPr>
        <xdr:cNvPicPr/>
      </xdr:nvPicPr>
      <xdr:blipFill>
        <a:blip xmlns:r="http://schemas.openxmlformats.org/officeDocument/2006/relationships" r:embed="rId1"/>
        <a:stretch>
          <a:fillRect/>
        </a:stretch>
      </xdr:blipFill>
      <xdr:spPr>
        <a:xfrm>
          <a:off x="206246" y="128033"/>
          <a:ext cx="1386416" cy="93468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row r="3">
          <cell r="S3" t="str">
            <v>code</v>
          </cell>
          <cell r="T3" t="str">
            <v>periodo</v>
          </cell>
          <cell r="U3" t="str">
            <v>value</v>
          </cell>
          <cell r="AC3" t="str">
            <v>code</v>
          </cell>
          <cell r="AD3" t="str">
            <v>periodo</v>
          </cell>
          <cell r="AE3" t="str">
            <v>value</v>
          </cell>
          <cell r="AF3" t="str">
            <v>concepto</v>
          </cell>
        </row>
        <row r="4">
          <cell r="A4">
            <v>6</v>
          </cell>
          <cell r="B4">
            <v>5</v>
          </cell>
          <cell r="C4">
            <v>0</v>
          </cell>
          <cell r="D4">
            <v>0</v>
          </cell>
          <cell r="E4">
            <v>20</v>
          </cell>
          <cell r="F4">
            <v>11</v>
          </cell>
          <cell r="G4">
            <v>2</v>
          </cell>
          <cell r="H4">
            <v>1</v>
          </cell>
          <cell r="I4">
            <v>2</v>
          </cell>
          <cell r="J4" t="str">
            <v>BID: Programa de Seguridad y Convivencia Ciudadana</v>
          </cell>
          <cell r="K4" t="str">
            <v>BID</v>
          </cell>
          <cell r="L4">
            <v>3</v>
          </cell>
          <cell r="M4">
            <v>0</v>
          </cell>
          <cell r="N4">
            <v>0</v>
          </cell>
          <cell r="O4">
            <v>365</v>
          </cell>
          <cell r="P4">
            <v>0</v>
          </cell>
          <cell r="Q4">
            <v>0</v>
          </cell>
          <cell r="S4">
            <v>6</v>
          </cell>
          <cell r="T4">
            <v>36143</v>
          </cell>
          <cell r="U4">
            <v>7732389.4299999997</v>
          </cell>
          <cell r="Y4">
            <v>33</v>
          </cell>
          <cell r="Z4">
            <v>40897</v>
          </cell>
          <cell r="AA4">
            <v>3.9699999999999999E-2</v>
          </cell>
          <cell r="AC4">
            <v>7</v>
          </cell>
          <cell r="AD4">
            <v>39783</v>
          </cell>
          <cell r="AE4">
            <v>3443121</v>
          </cell>
          <cell r="AF4">
            <v>0</v>
          </cell>
          <cell r="AH4">
            <v>1</v>
          </cell>
          <cell r="AI4" t="str">
            <v>COP</v>
          </cell>
          <cell r="AJ4" t="str">
            <v>PESO COLOMBIANO</v>
          </cell>
          <cell r="AK4">
            <v>3</v>
          </cell>
          <cell r="AL4">
            <v>3</v>
          </cell>
        </row>
        <row r="5">
          <cell r="A5">
            <v>7</v>
          </cell>
          <cell r="B5">
            <v>4</v>
          </cell>
          <cell r="C5">
            <v>5.0999999999999997E-2</v>
          </cell>
          <cell r="D5">
            <v>0</v>
          </cell>
          <cell r="E5">
            <v>10</v>
          </cell>
          <cell r="F5">
            <v>9</v>
          </cell>
          <cell r="G5">
            <v>1</v>
          </cell>
          <cell r="H5">
            <v>1</v>
          </cell>
          <cell r="I5">
            <v>1</v>
          </cell>
          <cell r="J5" t="str">
            <v>Bonos06: Prepago y reestrucutración del perfil de la deuda</v>
          </cell>
          <cell r="K5" t="str">
            <v>DECEVAL</v>
          </cell>
          <cell r="L5">
            <v>2</v>
          </cell>
          <cell r="M5">
            <v>0</v>
          </cell>
          <cell r="N5">
            <v>0</v>
          </cell>
          <cell r="O5">
            <v>365</v>
          </cell>
          <cell r="P5">
            <v>0</v>
          </cell>
          <cell r="Q5">
            <v>1</v>
          </cell>
          <cell r="S5">
            <v>7</v>
          </cell>
          <cell r="T5">
            <v>39070</v>
          </cell>
          <cell r="U5">
            <v>141000000000</v>
          </cell>
          <cell r="Y5">
            <v>57</v>
          </cell>
          <cell r="Z5">
            <v>41533</v>
          </cell>
          <cell r="AA5">
            <v>4.9799999999999997E-2</v>
          </cell>
          <cell r="AC5">
            <v>7</v>
          </cell>
          <cell r="AD5">
            <v>39814</v>
          </cell>
          <cell r="AE5">
            <v>3443121</v>
          </cell>
          <cell r="AF5">
            <v>0</v>
          </cell>
          <cell r="AH5">
            <v>2</v>
          </cell>
          <cell r="AI5" t="str">
            <v>USD</v>
          </cell>
          <cell r="AJ5" t="str">
            <v>DÓLAR E.U. DE AMERICA</v>
          </cell>
          <cell r="AK5">
            <v>4</v>
          </cell>
          <cell r="AL5">
            <v>2</v>
          </cell>
        </row>
        <row r="6">
          <cell r="A6">
            <v>10</v>
          </cell>
          <cell r="B6">
            <v>1</v>
          </cell>
          <cell r="C6">
            <v>1.9230000000000001E-2</v>
          </cell>
          <cell r="D6">
            <v>0</v>
          </cell>
          <cell r="E6">
            <v>1.5</v>
          </cell>
          <cell r="F6">
            <v>1</v>
          </cell>
          <cell r="G6">
            <v>4</v>
          </cell>
          <cell r="H6">
            <v>2</v>
          </cell>
          <cell r="I6">
            <v>1</v>
          </cell>
          <cell r="J6" t="str">
            <v>Obras públicas. . Liquidado a jun-2014</v>
          </cell>
          <cell r="K6" t="str">
            <v>BANCO DE OCCIDENTE</v>
          </cell>
          <cell r="L6">
            <v>1</v>
          </cell>
          <cell r="M6">
            <v>0</v>
          </cell>
          <cell r="N6">
            <v>0</v>
          </cell>
          <cell r="O6">
            <v>360</v>
          </cell>
          <cell r="P6">
            <v>0</v>
          </cell>
          <cell r="Q6">
            <v>0</v>
          </cell>
          <cell r="S6">
            <v>10</v>
          </cell>
          <cell r="T6">
            <v>41269</v>
          </cell>
          <cell r="U6">
            <v>52000000000</v>
          </cell>
          <cell r="Y6">
            <v>0</v>
          </cell>
          <cell r="Z6">
            <v>0</v>
          </cell>
          <cell r="AA6">
            <v>0</v>
          </cell>
          <cell r="AC6">
            <v>7</v>
          </cell>
          <cell r="AD6">
            <v>39814</v>
          </cell>
          <cell r="AE6">
            <v>496900</v>
          </cell>
          <cell r="AF6">
            <v>0</v>
          </cell>
          <cell r="AH6">
            <v>3</v>
          </cell>
          <cell r="AI6" t="str">
            <v>EUR</v>
          </cell>
          <cell r="AJ6" t="str">
            <v>EURO</v>
          </cell>
          <cell r="AK6">
            <v>0</v>
          </cell>
          <cell r="AL6">
            <v>0</v>
          </cell>
        </row>
        <row r="7">
          <cell r="A7">
            <v>11</v>
          </cell>
          <cell r="B7">
            <v>1</v>
          </cell>
          <cell r="C7">
            <v>1.9230000000000001E-2</v>
          </cell>
          <cell r="D7">
            <v>0</v>
          </cell>
          <cell r="E7">
            <v>1.5</v>
          </cell>
          <cell r="F7">
            <v>1</v>
          </cell>
          <cell r="G7">
            <v>4</v>
          </cell>
          <cell r="H7">
            <v>2</v>
          </cell>
          <cell r="I7">
            <v>1</v>
          </cell>
          <cell r="J7" t="str">
            <v>Recompra de la deuda interna. Liquidado a jun-2014</v>
          </cell>
          <cell r="K7" t="str">
            <v>BANCO DE BOGOTÁ - Sustitución</v>
          </cell>
          <cell r="L7">
            <v>1</v>
          </cell>
          <cell r="M7">
            <v>0</v>
          </cell>
          <cell r="N7">
            <v>0</v>
          </cell>
          <cell r="O7">
            <v>360</v>
          </cell>
          <cell r="P7">
            <v>0</v>
          </cell>
          <cell r="Q7">
            <v>0</v>
          </cell>
          <cell r="S7">
            <v>11</v>
          </cell>
          <cell r="T7">
            <v>41271</v>
          </cell>
          <cell r="U7">
            <v>42083333333</v>
          </cell>
          <cell r="Y7">
            <v>0</v>
          </cell>
          <cell r="Z7">
            <v>0</v>
          </cell>
          <cell r="AA7">
            <v>0</v>
          </cell>
          <cell r="AC7">
            <v>7</v>
          </cell>
          <cell r="AD7">
            <v>39845</v>
          </cell>
          <cell r="AE7">
            <v>3109916</v>
          </cell>
          <cell r="AF7">
            <v>0</v>
          </cell>
          <cell r="AH7">
            <v>4</v>
          </cell>
          <cell r="AI7" t="str">
            <v>CAD</v>
          </cell>
          <cell r="AJ7" t="str">
            <v>DÓLAR CANADIENSE</v>
          </cell>
          <cell r="AK7">
            <v>0</v>
          </cell>
          <cell r="AL7">
            <v>0</v>
          </cell>
        </row>
        <row r="8">
          <cell r="A8">
            <v>12</v>
          </cell>
          <cell r="B8">
            <v>1</v>
          </cell>
          <cell r="C8">
            <v>1.26E-2</v>
          </cell>
          <cell r="D8">
            <v>0</v>
          </cell>
          <cell r="E8">
            <v>0.5</v>
          </cell>
          <cell r="F8">
            <v>1</v>
          </cell>
          <cell r="G8">
            <v>4</v>
          </cell>
          <cell r="H8">
            <v>1</v>
          </cell>
          <cell r="I8">
            <v>1</v>
          </cell>
          <cell r="J8" t="str">
            <v>Construcción PUIs, SITP, Mtto. Infraestructura publica. Liquidado a jun-2014</v>
          </cell>
          <cell r="K8" t="str">
            <v>BANCO DE OCCIDENTE</v>
          </cell>
          <cell r="L8">
            <v>1</v>
          </cell>
          <cell r="M8">
            <v>0</v>
          </cell>
          <cell r="N8">
            <v>0</v>
          </cell>
          <cell r="O8">
            <v>365</v>
          </cell>
          <cell r="P8">
            <v>0</v>
          </cell>
          <cell r="Q8">
            <v>0</v>
          </cell>
          <cell r="S8">
            <v>12</v>
          </cell>
          <cell r="T8">
            <v>41631</v>
          </cell>
          <cell r="U8">
            <v>177677083334</v>
          </cell>
          <cell r="Y8">
            <v>0</v>
          </cell>
          <cell r="Z8">
            <v>0</v>
          </cell>
          <cell r="AA8">
            <v>0</v>
          </cell>
          <cell r="AC8">
            <v>7</v>
          </cell>
          <cell r="AD8">
            <v>39845</v>
          </cell>
          <cell r="AE8">
            <v>496900</v>
          </cell>
          <cell r="AF8">
            <v>0</v>
          </cell>
          <cell r="AH8">
            <v>5</v>
          </cell>
          <cell r="AI8" t="str">
            <v>VEB</v>
          </cell>
          <cell r="AJ8" t="str">
            <v>BOLIVAR VENEZOLANO</v>
          </cell>
          <cell r="AK8">
            <v>0</v>
          </cell>
          <cell r="AL8">
            <v>0</v>
          </cell>
        </row>
        <row r="9">
          <cell r="A9">
            <v>14</v>
          </cell>
          <cell r="B9">
            <v>1</v>
          </cell>
          <cell r="C9">
            <v>7.0000000000000007E-2</v>
          </cell>
          <cell r="D9">
            <v>0</v>
          </cell>
          <cell r="E9">
            <v>3</v>
          </cell>
          <cell r="F9">
            <v>1</v>
          </cell>
          <cell r="G9">
            <v>4</v>
          </cell>
          <cell r="H9">
            <v>1</v>
          </cell>
          <cell r="I9">
            <v>1</v>
          </cell>
          <cell r="J9" t="str">
            <v>Equilibrar MFMP</v>
          </cell>
          <cell r="K9" t="str">
            <v>Banca local</v>
          </cell>
          <cell r="L9">
            <v>1</v>
          </cell>
          <cell r="M9">
            <v>0</v>
          </cell>
          <cell r="N9">
            <v>0</v>
          </cell>
          <cell r="O9">
            <v>365</v>
          </cell>
          <cell r="P9">
            <v>0</v>
          </cell>
          <cell r="Q9">
            <v>0</v>
          </cell>
          <cell r="S9">
            <v>13</v>
          </cell>
          <cell r="T9">
            <v>41631</v>
          </cell>
          <cell r="U9">
            <v>322916666</v>
          </cell>
          <cell r="Y9">
            <v>0</v>
          </cell>
          <cell r="Z9">
            <v>0</v>
          </cell>
          <cell r="AA9">
            <v>0</v>
          </cell>
          <cell r="AC9">
            <v>7</v>
          </cell>
          <cell r="AD9">
            <v>39873</v>
          </cell>
          <cell r="AE9">
            <v>3443121</v>
          </cell>
          <cell r="AF9">
            <v>0</v>
          </cell>
          <cell r="AH9">
            <v>6</v>
          </cell>
          <cell r="AI9" t="str">
            <v>GBP</v>
          </cell>
          <cell r="AJ9" t="str">
            <v>LIBRA ESTERLINA</v>
          </cell>
          <cell r="AK9">
            <v>0</v>
          </cell>
          <cell r="AL9">
            <v>0</v>
          </cell>
        </row>
        <row r="10">
          <cell r="A10">
            <v>15</v>
          </cell>
          <cell r="B10">
            <v>1</v>
          </cell>
          <cell r="C10">
            <v>7.0000000000000007E-2</v>
          </cell>
          <cell r="D10">
            <v>0</v>
          </cell>
          <cell r="E10">
            <v>4</v>
          </cell>
          <cell r="F10">
            <v>1</v>
          </cell>
          <cell r="G10">
            <v>4</v>
          </cell>
          <cell r="H10">
            <v>1</v>
          </cell>
          <cell r="I10">
            <v>1</v>
          </cell>
          <cell r="J10" t="str">
            <v>Equilibrar MFMP</v>
          </cell>
          <cell r="K10" t="str">
            <v>Banca local</v>
          </cell>
          <cell r="L10">
            <v>1</v>
          </cell>
          <cell r="M10">
            <v>0</v>
          </cell>
          <cell r="N10">
            <v>0</v>
          </cell>
          <cell r="O10">
            <v>365</v>
          </cell>
          <cell r="P10">
            <v>0</v>
          </cell>
          <cell r="Q10">
            <v>0</v>
          </cell>
          <cell r="S10">
            <v>14</v>
          </cell>
          <cell r="T10">
            <v>41927</v>
          </cell>
          <cell r="U10">
            <v>28960728690</v>
          </cell>
          <cell r="Y10">
            <v>0</v>
          </cell>
          <cell r="Z10">
            <v>0</v>
          </cell>
          <cell r="AA10">
            <v>0</v>
          </cell>
          <cell r="AC10">
            <v>7</v>
          </cell>
          <cell r="AD10">
            <v>39873</v>
          </cell>
          <cell r="AE10">
            <v>496900</v>
          </cell>
          <cell r="AF10">
            <v>0</v>
          </cell>
          <cell r="AH10">
            <v>7</v>
          </cell>
          <cell r="AI10" t="str">
            <v>SEK</v>
          </cell>
          <cell r="AJ10" t="str">
            <v>CORONA SUECA</v>
          </cell>
          <cell r="AK10">
            <v>0</v>
          </cell>
          <cell r="AL10">
            <v>0</v>
          </cell>
        </row>
        <row r="11">
          <cell r="A11">
            <v>16</v>
          </cell>
          <cell r="B11">
            <v>1</v>
          </cell>
          <cell r="C11">
            <v>0.05</v>
          </cell>
          <cell r="D11">
            <v>0</v>
          </cell>
          <cell r="E11">
            <v>1.2</v>
          </cell>
          <cell r="F11">
            <v>0</v>
          </cell>
          <cell r="G11">
            <v>4</v>
          </cell>
          <cell r="H11">
            <v>1</v>
          </cell>
          <cell r="I11">
            <v>1</v>
          </cell>
          <cell r="J11" t="str">
            <v>Equilibrar MFMP</v>
          </cell>
          <cell r="K11" t="str">
            <v>Banca local</v>
          </cell>
          <cell r="L11">
            <v>1</v>
          </cell>
          <cell r="M11">
            <v>0</v>
          </cell>
          <cell r="N11">
            <v>0</v>
          </cell>
          <cell r="O11">
            <v>365</v>
          </cell>
          <cell r="P11">
            <v>0</v>
          </cell>
          <cell r="Q11">
            <v>0</v>
          </cell>
          <cell r="S11">
            <v>15</v>
          </cell>
          <cell r="T11">
            <v>42094</v>
          </cell>
          <cell r="U11">
            <v>40000000000</v>
          </cell>
          <cell r="Y11">
            <v>0</v>
          </cell>
          <cell r="Z11">
            <v>0</v>
          </cell>
          <cell r="AA11">
            <v>0</v>
          </cell>
          <cell r="AC11">
            <v>7</v>
          </cell>
          <cell r="AD11">
            <v>39904</v>
          </cell>
          <cell r="AE11">
            <v>3332054</v>
          </cell>
          <cell r="AF11">
            <v>0</v>
          </cell>
          <cell r="AH11">
            <v>8</v>
          </cell>
          <cell r="AI11" t="str">
            <v>DEG</v>
          </cell>
          <cell r="AJ11" t="str">
            <v>DERECHO ESPECIAL DE GIRO</v>
          </cell>
          <cell r="AK11">
            <v>0</v>
          </cell>
          <cell r="AL11">
            <v>0</v>
          </cell>
        </row>
        <row r="12">
          <cell r="A12">
            <v>17</v>
          </cell>
          <cell r="B12">
            <v>1</v>
          </cell>
          <cell r="C12">
            <v>7.0000000000000007E-2</v>
          </cell>
          <cell r="D12">
            <v>0</v>
          </cell>
          <cell r="E12">
            <v>1.25</v>
          </cell>
          <cell r="F12">
            <v>0.3</v>
          </cell>
          <cell r="G12">
            <v>4</v>
          </cell>
          <cell r="H12">
            <v>1</v>
          </cell>
          <cell r="I12">
            <v>1</v>
          </cell>
          <cell r="J12" t="str">
            <v>Equilibrar MFMP</v>
          </cell>
          <cell r="K12" t="str">
            <v>Banca local</v>
          </cell>
          <cell r="L12">
            <v>1</v>
          </cell>
          <cell r="M12">
            <v>0</v>
          </cell>
          <cell r="N12">
            <v>0</v>
          </cell>
          <cell r="O12">
            <v>365</v>
          </cell>
          <cell r="P12">
            <v>0</v>
          </cell>
          <cell r="Q12">
            <v>0</v>
          </cell>
          <cell r="S12">
            <v>16</v>
          </cell>
          <cell r="T12">
            <v>41943</v>
          </cell>
          <cell r="U12">
            <v>28960728690</v>
          </cell>
          <cell r="Y12">
            <v>0</v>
          </cell>
          <cell r="Z12">
            <v>0</v>
          </cell>
          <cell r="AA12">
            <v>0</v>
          </cell>
          <cell r="AC12">
            <v>7</v>
          </cell>
          <cell r="AD12">
            <v>39904</v>
          </cell>
          <cell r="AE12">
            <v>496900</v>
          </cell>
          <cell r="AF12">
            <v>0</v>
          </cell>
          <cell r="AH12">
            <v>9</v>
          </cell>
          <cell r="AI12" t="str">
            <v>CHF</v>
          </cell>
          <cell r="AJ12" t="str">
            <v>FRANCO SUIZO</v>
          </cell>
          <cell r="AK12">
            <v>0</v>
          </cell>
          <cell r="AL12">
            <v>0</v>
          </cell>
        </row>
        <row r="13">
          <cell r="A13">
            <v>18</v>
          </cell>
          <cell r="B13">
            <v>1</v>
          </cell>
          <cell r="C13">
            <v>7.0000000000000007E-2</v>
          </cell>
          <cell r="D13">
            <v>0</v>
          </cell>
          <cell r="E13">
            <v>5</v>
          </cell>
          <cell r="F13">
            <v>2</v>
          </cell>
          <cell r="G13">
            <v>4</v>
          </cell>
          <cell r="H13">
            <v>1</v>
          </cell>
          <cell r="I13">
            <v>1</v>
          </cell>
          <cell r="J13" t="str">
            <v>Equilibrar MFMP</v>
          </cell>
          <cell r="K13" t="str">
            <v>Banca local</v>
          </cell>
          <cell r="L13">
            <v>1</v>
          </cell>
          <cell r="M13">
            <v>0</v>
          </cell>
          <cell r="N13">
            <v>0</v>
          </cell>
          <cell r="O13">
            <v>365</v>
          </cell>
          <cell r="P13">
            <v>0</v>
          </cell>
          <cell r="Q13">
            <v>0</v>
          </cell>
          <cell r="S13">
            <v>17</v>
          </cell>
          <cell r="T13">
            <v>41943</v>
          </cell>
          <cell r="U13">
            <v>28960728690</v>
          </cell>
          <cell r="Y13">
            <v>0</v>
          </cell>
          <cell r="Z13">
            <v>0</v>
          </cell>
          <cell r="AA13">
            <v>0</v>
          </cell>
          <cell r="AC13">
            <v>7</v>
          </cell>
          <cell r="AD13">
            <v>39933</v>
          </cell>
          <cell r="AE13">
            <v>46939400</v>
          </cell>
          <cell r="AF13">
            <v>0</v>
          </cell>
          <cell r="AH13">
            <v>10</v>
          </cell>
          <cell r="AI13" t="str">
            <v>DKK</v>
          </cell>
          <cell r="AJ13" t="str">
            <v>CORONA DANESA</v>
          </cell>
          <cell r="AK13">
            <v>0</v>
          </cell>
          <cell r="AL13">
            <v>0</v>
          </cell>
        </row>
        <row r="14">
          <cell r="A14">
            <v>19</v>
          </cell>
          <cell r="B14">
            <v>1</v>
          </cell>
          <cell r="C14">
            <v>7.0000000000000007E-2</v>
          </cell>
          <cell r="D14">
            <v>0</v>
          </cell>
          <cell r="E14">
            <v>5</v>
          </cell>
          <cell r="F14">
            <v>2</v>
          </cell>
          <cell r="G14">
            <v>4</v>
          </cell>
          <cell r="H14">
            <v>1</v>
          </cell>
          <cell r="I14">
            <v>1</v>
          </cell>
          <cell r="J14" t="str">
            <v>Equilibrar MFMP</v>
          </cell>
          <cell r="K14" t="str">
            <v>Banca local</v>
          </cell>
          <cell r="L14">
            <v>1</v>
          </cell>
          <cell r="M14">
            <v>0</v>
          </cell>
          <cell r="N14">
            <v>0</v>
          </cell>
          <cell r="O14">
            <v>365</v>
          </cell>
          <cell r="P14">
            <v>0</v>
          </cell>
          <cell r="Q14">
            <v>0</v>
          </cell>
          <cell r="S14">
            <v>18</v>
          </cell>
          <cell r="T14">
            <v>43769</v>
          </cell>
          <cell r="U14">
            <v>50000000000</v>
          </cell>
          <cell r="Y14">
            <v>0</v>
          </cell>
          <cell r="Z14">
            <v>0</v>
          </cell>
          <cell r="AA14">
            <v>0</v>
          </cell>
          <cell r="AC14">
            <v>7</v>
          </cell>
          <cell r="AD14">
            <v>39934</v>
          </cell>
          <cell r="AE14">
            <v>3443121</v>
          </cell>
          <cell r="AF14">
            <v>0</v>
          </cell>
          <cell r="AH14">
            <v>11</v>
          </cell>
          <cell r="AI14" t="str">
            <v>PEN</v>
          </cell>
          <cell r="AJ14" t="str">
            <v>NUEVO SOL PERUANO</v>
          </cell>
          <cell r="AK14">
            <v>0</v>
          </cell>
          <cell r="AL14">
            <v>0</v>
          </cell>
        </row>
        <row r="15">
          <cell r="A15">
            <v>20</v>
          </cell>
          <cell r="B15">
            <v>1</v>
          </cell>
          <cell r="C15">
            <v>7.0000000000000007E-2</v>
          </cell>
          <cell r="D15">
            <v>0</v>
          </cell>
          <cell r="E15">
            <v>5</v>
          </cell>
          <cell r="F15">
            <v>2</v>
          </cell>
          <cell r="G15">
            <v>4</v>
          </cell>
          <cell r="H15">
            <v>1</v>
          </cell>
          <cell r="I15">
            <v>1</v>
          </cell>
          <cell r="J15" t="str">
            <v>Equilibrar MFMP</v>
          </cell>
          <cell r="K15" t="str">
            <v>Banca local</v>
          </cell>
          <cell r="L15">
            <v>1</v>
          </cell>
          <cell r="M15">
            <v>0</v>
          </cell>
          <cell r="N15">
            <v>0</v>
          </cell>
          <cell r="O15">
            <v>365</v>
          </cell>
          <cell r="P15">
            <v>0</v>
          </cell>
          <cell r="Q15">
            <v>0</v>
          </cell>
          <cell r="S15">
            <v>19</v>
          </cell>
          <cell r="T15">
            <v>44135</v>
          </cell>
          <cell r="U15">
            <v>65000000000</v>
          </cell>
          <cell r="AC15">
            <v>7</v>
          </cell>
          <cell r="AD15">
            <v>39934</v>
          </cell>
          <cell r="AE15">
            <v>496900</v>
          </cell>
          <cell r="AF15">
            <v>0</v>
          </cell>
          <cell r="AH15">
            <v>12</v>
          </cell>
          <cell r="AI15" t="str">
            <v>ARS</v>
          </cell>
          <cell r="AJ15" t="str">
            <v>PESO ARGENTINO</v>
          </cell>
          <cell r="AK15">
            <v>0</v>
          </cell>
          <cell r="AL15">
            <v>0</v>
          </cell>
        </row>
        <row r="16">
          <cell r="A16">
            <v>21</v>
          </cell>
          <cell r="B16">
            <v>1</v>
          </cell>
          <cell r="C16">
            <v>7.0000000000000007E-2</v>
          </cell>
          <cell r="D16">
            <v>0</v>
          </cell>
          <cell r="E16">
            <v>5</v>
          </cell>
          <cell r="F16">
            <v>2</v>
          </cell>
          <cell r="G16">
            <v>4</v>
          </cell>
          <cell r="H16">
            <v>1</v>
          </cell>
          <cell r="I16">
            <v>1</v>
          </cell>
          <cell r="J16" t="str">
            <v>Equilibrar MFMP</v>
          </cell>
          <cell r="K16" t="str">
            <v>Banca local</v>
          </cell>
          <cell r="L16">
            <v>1</v>
          </cell>
          <cell r="M16">
            <v>0</v>
          </cell>
          <cell r="N16">
            <v>0</v>
          </cell>
          <cell r="O16">
            <v>365</v>
          </cell>
          <cell r="P16">
            <v>0</v>
          </cell>
          <cell r="Q16">
            <v>0</v>
          </cell>
          <cell r="S16">
            <v>20</v>
          </cell>
          <cell r="T16">
            <v>44500</v>
          </cell>
          <cell r="U16">
            <v>76000000000</v>
          </cell>
          <cell r="AC16">
            <v>7</v>
          </cell>
          <cell r="AD16">
            <v>39965</v>
          </cell>
          <cell r="AE16">
            <v>3332054</v>
          </cell>
          <cell r="AF16">
            <v>0</v>
          </cell>
          <cell r="AH16">
            <v>13</v>
          </cell>
          <cell r="AI16" t="str">
            <v>CLP</v>
          </cell>
          <cell r="AJ16" t="str">
            <v>PESO CHILENO</v>
          </cell>
          <cell r="AK16">
            <v>0</v>
          </cell>
          <cell r="AL16">
            <v>0</v>
          </cell>
        </row>
        <row r="17">
          <cell r="A17">
            <v>22</v>
          </cell>
          <cell r="B17">
            <v>1</v>
          </cell>
          <cell r="C17">
            <v>7.0000000000000007E-2</v>
          </cell>
          <cell r="D17">
            <v>0</v>
          </cell>
          <cell r="E17">
            <v>5</v>
          </cell>
          <cell r="F17">
            <v>2</v>
          </cell>
          <cell r="G17">
            <v>4</v>
          </cell>
          <cell r="H17">
            <v>1</v>
          </cell>
          <cell r="I17">
            <v>1</v>
          </cell>
          <cell r="J17" t="str">
            <v>Equilibrar MFMP</v>
          </cell>
          <cell r="K17" t="str">
            <v>Banca local</v>
          </cell>
          <cell r="L17">
            <v>1</v>
          </cell>
          <cell r="M17">
            <v>0</v>
          </cell>
          <cell r="N17">
            <v>0</v>
          </cell>
          <cell r="O17">
            <v>365</v>
          </cell>
          <cell r="P17">
            <v>0</v>
          </cell>
          <cell r="Q17">
            <v>0</v>
          </cell>
          <cell r="S17">
            <v>21</v>
          </cell>
          <cell r="T17">
            <v>44865</v>
          </cell>
          <cell r="U17">
            <v>87000000000</v>
          </cell>
          <cell r="AC17">
            <v>7</v>
          </cell>
          <cell r="AD17">
            <v>39965</v>
          </cell>
          <cell r="AE17">
            <v>496900</v>
          </cell>
          <cell r="AF17">
            <v>0</v>
          </cell>
          <cell r="AH17">
            <v>14</v>
          </cell>
          <cell r="AI17" t="str">
            <v>MXN</v>
          </cell>
          <cell r="AJ17" t="str">
            <v>PESO MEXICANO</v>
          </cell>
          <cell r="AK17">
            <v>0</v>
          </cell>
          <cell r="AL17">
            <v>0</v>
          </cell>
        </row>
        <row r="18">
          <cell r="A18">
            <v>23</v>
          </cell>
          <cell r="B18">
            <v>1</v>
          </cell>
          <cell r="C18">
            <v>7.0000000000000007E-2</v>
          </cell>
          <cell r="D18">
            <v>0</v>
          </cell>
          <cell r="E18">
            <v>5</v>
          </cell>
          <cell r="F18">
            <v>2</v>
          </cell>
          <cell r="G18">
            <v>4</v>
          </cell>
          <cell r="H18">
            <v>1</v>
          </cell>
          <cell r="I18">
            <v>1</v>
          </cell>
          <cell r="J18" t="str">
            <v>Equilibrar MFMP</v>
          </cell>
          <cell r="K18" t="str">
            <v>Banca local</v>
          </cell>
          <cell r="L18">
            <v>1</v>
          </cell>
          <cell r="M18">
            <v>0</v>
          </cell>
          <cell r="N18">
            <v>0</v>
          </cell>
          <cell r="O18">
            <v>365</v>
          </cell>
          <cell r="P18">
            <v>0</v>
          </cell>
          <cell r="Q18">
            <v>0</v>
          </cell>
          <cell r="S18">
            <v>22</v>
          </cell>
          <cell r="T18">
            <v>45230</v>
          </cell>
          <cell r="U18">
            <v>93500000000</v>
          </cell>
          <cell r="AC18">
            <v>7</v>
          </cell>
          <cell r="AD18">
            <v>39995</v>
          </cell>
          <cell r="AE18">
            <v>3443121</v>
          </cell>
          <cell r="AF18">
            <v>0</v>
          </cell>
          <cell r="AH18">
            <v>15</v>
          </cell>
          <cell r="AI18" t="str">
            <v>BRL</v>
          </cell>
          <cell r="AJ18" t="str">
            <v>REAL BRASILEÑO</v>
          </cell>
          <cell r="AK18">
            <v>0</v>
          </cell>
          <cell r="AL18">
            <v>0</v>
          </cell>
        </row>
        <row r="19">
          <cell r="A19">
            <v>24</v>
          </cell>
          <cell r="B19">
            <v>1</v>
          </cell>
          <cell r="C19">
            <v>7.0000000000000007E-2</v>
          </cell>
          <cell r="D19">
            <v>0</v>
          </cell>
          <cell r="E19">
            <v>5</v>
          </cell>
          <cell r="F19">
            <v>2</v>
          </cell>
          <cell r="G19">
            <v>4</v>
          </cell>
          <cell r="H19">
            <v>1</v>
          </cell>
          <cell r="I19">
            <v>1</v>
          </cell>
          <cell r="J19" t="str">
            <v>Equilibrar MFMP</v>
          </cell>
          <cell r="K19" t="str">
            <v>Banca local</v>
          </cell>
          <cell r="L19">
            <v>1</v>
          </cell>
          <cell r="M19">
            <v>0</v>
          </cell>
          <cell r="N19">
            <v>0</v>
          </cell>
          <cell r="O19">
            <v>365</v>
          </cell>
          <cell r="P19">
            <v>0</v>
          </cell>
          <cell r="Q19">
            <v>0</v>
          </cell>
          <cell r="S19">
            <v>23</v>
          </cell>
          <cell r="T19">
            <v>45596</v>
          </cell>
          <cell r="U19">
            <v>100000000000</v>
          </cell>
          <cell r="AC19">
            <v>7</v>
          </cell>
          <cell r="AD19">
            <v>39995</v>
          </cell>
          <cell r="AE19">
            <v>496900</v>
          </cell>
          <cell r="AF19">
            <v>0</v>
          </cell>
          <cell r="AH19">
            <v>16</v>
          </cell>
          <cell r="AI19" t="str">
            <v>CNY</v>
          </cell>
          <cell r="AJ19" t="str">
            <v>RENMINBI CHINO</v>
          </cell>
          <cell r="AK19">
            <v>0</v>
          </cell>
          <cell r="AL19">
            <v>0</v>
          </cell>
        </row>
        <row r="20">
          <cell r="A20">
            <v>25</v>
          </cell>
          <cell r="B20">
            <v>1</v>
          </cell>
          <cell r="C20">
            <v>7.0000000000000007E-2</v>
          </cell>
          <cell r="D20">
            <v>0</v>
          </cell>
          <cell r="E20">
            <v>5</v>
          </cell>
          <cell r="F20">
            <v>2</v>
          </cell>
          <cell r="G20">
            <v>4</v>
          </cell>
          <cell r="H20">
            <v>1</v>
          </cell>
          <cell r="I20">
            <v>1</v>
          </cell>
          <cell r="J20" t="str">
            <v>Equilibrar MFMP</v>
          </cell>
          <cell r="K20" t="str">
            <v>Banca local</v>
          </cell>
          <cell r="L20">
            <v>1</v>
          </cell>
          <cell r="M20">
            <v>0</v>
          </cell>
          <cell r="N20">
            <v>0</v>
          </cell>
          <cell r="O20">
            <v>365</v>
          </cell>
          <cell r="P20">
            <v>0</v>
          </cell>
          <cell r="Q20">
            <v>0</v>
          </cell>
          <cell r="S20">
            <v>24</v>
          </cell>
          <cell r="T20">
            <v>45961</v>
          </cell>
          <cell r="U20">
            <v>0</v>
          </cell>
          <cell r="AC20">
            <v>7</v>
          </cell>
          <cell r="AD20">
            <v>40026</v>
          </cell>
          <cell r="AE20">
            <v>3443121</v>
          </cell>
          <cell r="AF20">
            <v>0</v>
          </cell>
          <cell r="AH20">
            <v>17</v>
          </cell>
          <cell r="AI20" t="str">
            <v>RUB</v>
          </cell>
          <cell r="AJ20" t="str">
            <v>RUBLO RUSO</v>
          </cell>
          <cell r="AK20">
            <v>0</v>
          </cell>
          <cell r="AL20">
            <v>0</v>
          </cell>
        </row>
        <row r="21">
          <cell r="A21">
            <v>26</v>
          </cell>
          <cell r="B21">
            <v>1</v>
          </cell>
          <cell r="C21">
            <v>7.0000000000000007E-2</v>
          </cell>
          <cell r="D21">
            <v>0</v>
          </cell>
          <cell r="E21">
            <v>5</v>
          </cell>
          <cell r="F21">
            <v>2</v>
          </cell>
          <cell r="G21">
            <v>4</v>
          </cell>
          <cell r="H21">
            <v>1</v>
          </cell>
          <cell r="I21">
            <v>1</v>
          </cell>
          <cell r="J21" t="str">
            <v>Equilibrar MFMP</v>
          </cell>
          <cell r="K21" t="str">
            <v>Banca local</v>
          </cell>
          <cell r="L21">
            <v>1</v>
          </cell>
          <cell r="M21">
            <v>0</v>
          </cell>
          <cell r="N21">
            <v>0</v>
          </cell>
          <cell r="O21">
            <v>365</v>
          </cell>
          <cell r="P21">
            <v>0</v>
          </cell>
          <cell r="Q21">
            <v>0</v>
          </cell>
          <cell r="S21">
            <v>25</v>
          </cell>
          <cell r="T21">
            <v>46326</v>
          </cell>
          <cell r="U21">
            <v>0</v>
          </cell>
          <cell r="AC21">
            <v>7</v>
          </cell>
          <cell r="AD21">
            <v>40026</v>
          </cell>
          <cell r="AE21">
            <v>496900</v>
          </cell>
          <cell r="AF21">
            <v>0</v>
          </cell>
          <cell r="AH21">
            <v>18</v>
          </cell>
          <cell r="AI21" t="str">
            <v>UNR</v>
          </cell>
          <cell r="AJ21" t="str">
            <v>RUPIA INDIA</v>
          </cell>
          <cell r="AK21">
            <v>0</v>
          </cell>
          <cell r="AL21">
            <v>0</v>
          </cell>
        </row>
        <row r="22">
          <cell r="A22">
            <v>27</v>
          </cell>
          <cell r="B22">
            <v>1</v>
          </cell>
          <cell r="C22">
            <v>7.0000000000000007E-2</v>
          </cell>
          <cell r="D22">
            <v>0</v>
          </cell>
          <cell r="E22">
            <v>5</v>
          </cell>
          <cell r="F22">
            <v>2</v>
          </cell>
          <cell r="G22">
            <v>4</v>
          </cell>
          <cell r="H22">
            <v>1</v>
          </cell>
          <cell r="I22">
            <v>1</v>
          </cell>
          <cell r="J22" t="str">
            <v>Equilibrar MFMP</v>
          </cell>
          <cell r="K22" t="str">
            <v>Banca local</v>
          </cell>
          <cell r="L22">
            <v>1</v>
          </cell>
          <cell r="M22">
            <v>0</v>
          </cell>
          <cell r="N22">
            <v>0</v>
          </cell>
          <cell r="O22">
            <v>365</v>
          </cell>
          <cell r="P22">
            <v>0</v>
          </cell>
          <cell r="Q22">
            <v>0</v>
          </cell>
          <cell r="S22">
            <v>26</v>
          </cell>
          <cell r="T22">
            <v>46691</v>
          </cell>
          <cell r="U22">
            <v>0</v>
          </cell>
          <cell r="AC22">
            <v>7</v>
          </cell>
          <cell r="AD22">
            <v>40057</v>
          </cell>
          <cell r="AE22">
            <v>3332054</v>
          </cell>
          <cell r="AF22">
            <v>0</v>
          </cell>
          <cell r="AH22">
            <v>19</v>
          </cell>
          <cell r="AI22" t="str">
            <v>IDR</v>
          </cell>
          <cell r="AJ22" t="str">
            <v>RUPIA INDONESA</v>
          </cell>
          <cell r="AK22">
            <v>0</v>
          </cell>
          <cell r="AL22">
            <v>0</v>
          </cell>
        </row>
        <row r="23">
          <cell r="A23">
            <v>28</v>
          </cell>
          <cell r="B23">
            <v>1</v>
          </cell>
          <cell r="C23">
            <v>7.0000000000000007E-2</v>
          </cell>
          <cell r="D23">
            <v>0</v>
          </cell>
          <cell r="E23">
            <v>5</v>
          </cell>
          <cell r="F23">
            <v>2</v>
          </cell>
          <cell r="G23">
            <v>4</v>
          </cell>
          <cell r="H23">
            <v>1</v>
          </cell>
          <cell r="I23">
            <v>1</v>
          </cell>
          <cell r="J23" t="str">
            <v>Equilibrar MFMP</v>
          </cell>
          <cell r="K23" t="str">
            <v>Banca local</v>
          </cell>
          <cell r="L23">
            <v>1</v>
          </cell>
          <cell r="M23">
            <v>0</v>
          </cell>
          <cell r="N23">
            <v>0</v>
          </cell>
          <cell r="O23">
            <v>365</v>
          </cell>
          <cell r="P23">
            <v>0</v>
          </cell>
          <cell r="Q23">
            <v>0</v>
          </cell>
          <cell r="S23">
            <v>27</v>
          </cell>
          <cell r="T23">
            <v>47057</v>
          </cell>
          <cell r="U23">
            <v>0</v>
          </cell>
          <cell r="AC23">
            <v>7</v>
          </cell>
          <cell r="AD23">
            <v>40057</v>
          </cell>
          <cell r="AE23">
            <v>496900</v>
          </cell>
          <cell r="AF23">
            <v>0</v>
          </cell>
          <cell r="AH23">
            <v>20</v>
          </cell>
          <cell r="AI23" t="str">
            <v>KRW</v>
          </cell>
          <cell r="AJ23" t="str">
            <v>WON SURCOREANO</v>
          </cell>
          <cell r="AK23">
            <v>0</v>
          </cell>
          <cell r="AL23">
            <v>0</v>
          </cell>
          <cell r="AN23">
            <v>0</v>
          </cell>
          <cell r="AO23" t="str">
            <v>Vencido</v>
          </cell>
        </row>
        <row r="24">
          <cell r="A24">
            <v>29</v>
          </cell>
          <cell r="B24">
            <v>1</v>
          </cell>
          <cell r="C24">
            <v>7.0000000000000007E-2</v>
          </cell>
          <cell r="D24">
            <v>0</v>
          </cell>
          <cell r="E24">
            <v>5</v>
          </cell>
          <cell r="F24">
            <v>2</v>
          </cell>
          <cell r="G24">
            <v>4</v>
          </cell>
          <cell r="H24">
            <v>1</v>
          </cell>
          <cell r="I24">
            <v>1</v>
          </cell>
          <cell r="J24" t="str">
            <v>Equilibrar MFMP</v>
          </cell>
          <cell r="K24" t="str">
            <v>Banca local</v>
          </cell>
          <cell r="L24">
            <v>1</v>
          </cell>
          <cell r="M24">
            <v>0</v>
          </cell>
          <cell r="N24">
            <v>0</v>
          </cell>
          <cell r="O24">
            <v>365</v>
          </cell>
          <cell r="P24">
            <v>0</v>
          </cell>
          <cell r="Q24">
            <v>0</v>
          </cell>
          <cell r="S24">
            <v>28</v>
          </cell>
          <cell r="T24">
            <v>47422</v>
          </cell>
          <cell r="U24">
            <v>0</v>
          </cell>
          <cell r="AC24">
            <v>7</v>
          </cell>
          <cell r="AD24">
            <v>40086</v>
          </cell>
          <cell r="AE24">
            <v>18487713</v>
          </cell>
          <cell r="AF24" t="str">
            <v>FIDUBOGOTA  - Bonos 2006</v>
          </cell>
          <cell r="AH24">
            <v>21</v>
          </cell>
          <cell r="AI24" t="str">
            <v>JYP</v>
          </cell>
          <cell r="AJ24" t="str">
            <v>YEN JAPONES</v>
          </cell>
          <cell r="AK24">
            <v>0</v>
          </cell>
          <cell r="AL24">
            <v>0</v>
          </cell>
          <cell r="AN24">
            <v>1</v>
          </cell>
          <cell r="AO24" t="str">
            <v>Anticipado</v>
          </cell>
        </row>
        <row r="25">
          <cell r="A25">
            <v>30</v>
          </cell>
          <cell r="B25">
            <v>1</v>
          </cell>
          <cell r="C25">
            <v>7.0000000000000007E-2</v>
          </cell>
          <cell r="D25">
            <v>0</v>
          </cell>
          <cell r="E25">
            <v>5</v>
          </cell>
          <cell r="F25">
            <v>2</v>
          </cell>
          <cell r="G25">
            <v>4</v>
          </cell>
          <cell r="H25">
            <v>1</v>
          </cell>
          <cell r="I25">
            <v>1</v>
          </cell>
          <cell r="J25" t="str">
            <v>Equilibrar MFMP</v>
          </cell>
          <cell r="K25" t="str">
            <v>Banca local</v>
          </cell>
          <cell r="L25">
            <v>1</v>
          </cell>
          <cell r="M25">
            <v>0</v>
          </cell>
          <cell r="N25">
            <v>0</v>
          </cell>
          <cell r="O25">
            <v>365</v>
          </cell>
          <cell r="P25">
            <v>0</v>
          </cell>
          <cell r="Q25">
            <v>0</v>
          </cell>
          <cell r="S25">
            <v>29</v>
          </cell>
          <cell r="T25">
            <v>47787</v>
          </cell>
          <cell r="U25">
            <v>0</v>
          </cell>
          <cell r="AC25">
            <v>7</v>
          </cell>
          <cell r="AD25">
            <v>40086</v>
          </cell>
          <cell r="AE25">
            <v>15202582</v>
          </cell>
          <cell r="AF25">
            <v>0</v>
          </cell>
          <cell r="AH25">
            <v>22</v>
          </cell>
          <cell r="AI25" t="str">
            <v>NONE</v>
          </cell>
          <cell r="AJ25" t="str">
            <v>OTRAS MONEDAS</v>
          </cell>
          <cell r="AK25">
            <v>0</v>
          </cell>
          <cell r="AL25">
            <v>0</v>
          </cell>
        </row>
        <row r="26">
          <cell r="A26">
            <v>31</v>
          </cell>
          <cell r="B26">
            <v>1</v>
          </cell>
          <cell r="C26">
            <v>7.0000000000000007E-2</v>
          </cell>
          <cell r="D26">
            <v>0</v>
          </cell>
          <cell r="E26">
            <v>5</v>
          </cell>
          <cell r="F26">
            <v>2</v>
          </cell>
          <cell r="G26">
            <v>4</v>
          </cell>
          <cell r="H26">
            <v>1</v>
          </cell>
          <cell r="I26">
            <v>1</v>
          </cell>
          <cell r="J26" t="str">
            <v>Equilibrar MFMP</v>
          </cell>
          <cell r="K26" t="str">
            <v>Banca local</v>
          </cell>
          <cell r="L26">
            <v>1</v>
          </cell>
          <cell r="M26">
            <v>0</v>
          </cell>
          <cell r="N26">
            <v>0</v>
          </cell>
          <cell r="O26">
            <v>365</v>
          </cell>
          <cell r="P26">
            <v>0</v>
          </cell>
          <cell r="Q26">
            <v>0</v>
          </cell>
          <cell r="S26">
            <v>30</v>
          </cell>
          <cell r="T26">
            <v>0</v>
          </cell>
          <cell r="U26">
            <v>0</v>
          </cell>
          <cell r="AC26">
            <v>7</v>
          </cell>
          <cell r="AD26">
            <v>40086</v>
          </cell>
          <cell r="AE26">
            <v>15202582</v>
          </cell>
          <cell r="AF26">
            <v>0</v>
          </cell>
        </row>
        <row r="27">
          <cell r="A27">
            <v>32</v>
          </cell>
          <cell r="B27">
            <v>2</v>
          </cell>
          <cell r="C27">
            <v>1.7000000000000001E-2</v>
          </cell>
          <cell r="D27">
            <v>0</v>
          </cell>
          <cell r="E27">
            <v>20</v>
          </cell>
          <cell r="F27">
            <v>5</v>
          </cell>
          <cell r="G27">
            <v>2</v>
          </cell>
          <cell r="H27">
            <v>1</v>
          </cell>
          <cell r="I27">
            <v>2</v>
          </cell>
          <cell r="J27" t="str">
            <v>Corredores verdes (corredor Ayacucho, Cable El Pinal, Cable Villa Liliam)</v>
          </cell>
          <cell r="K27" t="str">
            <v>AFD</v>
          </cell>
          <cell r="L27">
            <v>4</v>
          </cell>
          <cell r="M27">
            <v>40816</v>
          </cell>
          <cell r="N27">
            <v>1</v>
          </cell>
          <cell r="O27">
            <v>360</v>
          </cell>
          <cell r="P27">
            <v>0</v>
          </cell>
          <cell r="Q27">
            <v>0</v>
          </cell>
          <cell r="S27">
            <v>31</v>
          </cell>
          <cell r="T27">
            <v>0</v>
          </cell>
          <cell r="U27">
            <v>0</v>
          </cell>
          <cell r="W27" t="str">
            <v>105</v>
          </cell>
          <cell r="X27">
            <v>10</v>
          </cell>
          <cell r="Y27">
            <v>5</v>
          </cell>
          <cell r="Z27">
            <v>41724</v>
          </cell>
          <cell r="AA27">
            <v>0.125</v>
          </cell>
          <cell r="AC27">
            <v>7</v>
          </cell>
          <cell r="AD27">
            <v>40086</v>
          </cell>
          <cell r="AE27">
            <v>11154784</v>
          </cell>
          <cell r="AF27">
            <v>0</v>
          </cell>
          <cell r="AN27" t="str">
            <v>code</v>
          </cell>
          <cell r="AO27" t="str">
            <v>nom</v>
          </cell>
        </row>
        <row r="28">
          <cell r="A28">
            <v>33</v>
          </cell>
          <cell r="B28">
            <v>0</v>
          </cell>
          <cell r="C28">
            <v>0</v>
          </cell>
          <cell r="D28">
            <v>0</v>
          </cell>
          <cell r="E28">
            <v>19.5</v>
          </cell>
          <cell r="F28">
            <v>4.5</v>
          </cell>
          <cell r="G28">
            <v>2</v>
          </cell>
          <cell r="H28">
            <v>1</v>
          </cell>
          <cell r="I28">
            <v>2</v>
          </cell>
          <cell r="J28" t="str">
            <v>Corredores verdes (corredor Ayacucho, Cable El Pinal, Cable Villa Liliam)</v>
          </cell>
          <cell r="K28" t="str">
            <v>AFD</v>
          </cell>
          <cell r="L28">
            <v>4</v>
          </cell>
          <cell r="M28">
            <v>40999</v>
          </cell>
          <cell r="N28">
            <v>1</v>
          </cell>
          <cell r="O28">
            <v>360</v>
          </cell>
          <cell r="P28">
            <v>0</v>
          </cell>
          <cell r="Q28">
            <v>0</v>
          </cell>
          <cell r="S28">
            <v>32</v>
          </cell>
          <cell r="T28">
            <v>40700</v>
          </cell>
          <cell r="U28">
            <v>67123467</v>
          </cell>
          <cell r="W28" t="str">
            <v>106</v>
          </cell>
          <cell r="X28">
            <v>10</v>
          </cell>
          <cell r="Y28">
            <v>6</v>
          </cell>
          <cell r="Z28">
            <v>41816</v>
          </cell>
          <cell r="AA28">
            <v>0.125</v>
          </cell>
          <cell r="AC28">
            <v>7</v>
          </cell>
          <cell r="AD28">
            <v>40087</v>
          </cell>
          <cell r="AE28">
            <v>3443121</v>
          </cell>
          <cell r="AF28">
            <v>0</v>
          </cell>
          <cell r="AN28">
            <v>0</v>
          </cell>
          <cell r="AO28" t="str">
            <v>Efectivo</v>
          </cell>
        </row>
        <row r="29">
          <cell r="A29">
            <v>34</v>
          </cell>
          <cell r="B29">
            <v>1</v>
          </cell>
          <cell r="C29">
            <v>0.02</v>
          </cell>
          <cell r="D29">
            <v>0</v>
          </cell>
          <cell r="E29">
            <v>3</v>
          </cell>
          <cell r="F29">
            <v>0</v>
          </cell>
          <cell r="G29">
            <v>1</v>
          </cell>
          <cell r="H29">
            <v>2</v>
          </cell>
          <cell r="I29">
            <v>1</v>
          </cell>
          <cell r="J29" t="str">
            <v>p. libertad Crédito de proveedores Departamento de Antioquia</v>
          </cell>
          <cell r="K29" t="str">
            <v>Banca local</v>
          </cell>
          <cell r="L29">
            <v>7</v>
          </cell>
          <cell r="M29">
            <v>0</v>
          </cell>
          <cell r="N29">
            <v>0</v>
          </cell>
          <cell r="O29">
            <v>360</v>
          </cell>
          <cell r="P29">
            <v>0</v>
          </cell>
          <cell r="Q29">
            <v>0</v>
          </cell>
          <cell r="S29">
            <v>32</v>
          </cell>
          <cell r="T29">
            <v>41760</v>
          </cell>
          <cell r="U29">
            <v>10526316</v>
          </cell>
          <cell r="W29" t="str">
            <v>115</v>
          </cell>
          <cell r="X29">
            <v>11</v>
          </cell>
          <cell r="Y29">
            <v>5</v>
          </cell>
          <cell r="Z29">
            <v>41726</v>
          </cell>
          <cell r="AA29">
            <v>0.125</v>
          </cell>
          <cell r="AC29">
            <v>7</v>
          </cell>
          <cell r="AD29">
            <v>40087</v>
          </cell>
          <cell r="AE29">
            <v>496900</v>
          </cell>
          <cell r="AF29">
            <v>0</v>
          </cell>
          <cell r="AN29">
            <v>1</v>
          </cell>
          <cell r="AO29" t="str">
            <v>Simple</v>
          </cell>
        </row>
        <row r="30">
          <cell r="A30">
            <v>35</v>
          </cell>
          <cell r="B30">
            <v>1</v>
          </cell>
          <cell r="C30">
            <v>0.02</v>
          </cell>
          <cell r="D30">
            <v>0</v>
          </cell>
          <cell r="E30">
            <v>3</v>
          </cell>
          <cell r="F30">
            <v>0</v>
          </cell>
          <cell r="G30">
            <v>1</v>
          </cell>
          <cell r="H30">
            <v>2</v>
          </cell>
          <cell r="I30">
            <v>1</v>
          </cell>
          <cell r="J30" t="str">
            <v>p. libertad Crédito de proveedores Instituto para el Desarrollo de Antioquia - IDEA</v>
          </cell>
          <cell r="K30" t="str">
            <v>Banca local</v>
          </cell>
          <cell r="L30">
            <v>7</v>
          </cell>
          <cell r="M30">
            <v>0</v>
          </cell>
          <cell r="N30">
            <v>0</v>
          </cell>
          <cell r="O30">
            <v>360</v>
          </cell>
          <cell r="P30">
            <v>0</v>
          </cell>
          <cell r="Q30">
            <v>0</v>
          </cell>
          <cell r="S30">
            <v>32</v>
          </cell>
          <cell r="T30">
            <v>41883</v>
          </cell>
          <cell r="U30">
            <v>39650217</v>
          </cell>
          <cell r="W30" t="str">
            <v>116</v>
          </cell>
          <cell r="X30">
            <v>11</v>
          </cell>
          <cell r="Y30">
            <v>6</v>
          </cell>
          <cell r="Z30">
            <v>41818</v>
          </cell>
          <cell r="AA30">
            <v>0.125</v>
          </cell>
          <cell r="AC30">
            <v>7</v>
          </cell>
          <cell r="AD30">
            <v>40118</v>
          </cell>
          <cell r="AE30">
            <v>3355032</v>
          </cell>
          <cell r="AF30" t="str">
            <v>DECEVAL - Bonos 2006</v>
          </cell>
        </row>
        <row r="31">
          <cell r="A31">
            <v>36</v>
          </cell>
          <cell r="B31">
            <v>1</v>
          </cell>
          <cell r="C31">
            <v>0.02</v>
          </cell>
          <cell r="D31">
            <v>0</v>
          </cell>
          <cell r="E31">
            <v>3</v>
          </cell>
          <cell r="F31">
            <v>0</v>
          </cell>
          <cell r="G31">
            <v>1</v>
          </cell>
          <cell r="H31">
            <v>2</v>
          </cell>
          <cell r="I31">
            <v>1</v>
          </cell>
          <cell r="J31" t="str">
            <v>p. libertad Crédito de proveedores Empresa de vivienda de Antioquia - VIVA</v>
          </cell>
          <cell r="K31" t="str">
            <v>Banca local</v>
          </cell>
          <cell r="L31">
            <v>7</v>
          </cell>
          <cell r="M31">
            <v>0</v>
          </cell>
          <cell r="N31">
            <v>0</v>
          </cell>
          <cell r="O31">
            <v>360</v>
          </cell>
          <cell r="P31">
            <v>0</v>
          </cell>
          <cell r="Q31">
            <v>0</v>
          </cell>
          <cell r="S31">
            <v>33</v>
          </cell>
          <cell r="T31">
            <v>40897</v>
          </cell>
          <cell r="U31">
            <v>84000000</v>
          </cell>
          <cell r="W31" t="str">
            <v>341</v>
          </cell>
          <cell r="X31">
            <v>34</v>
          </cell>
          <cell r="Y31">
            <v>1</v>
          </cell>
          <cell r="Z31">
            <v>41626</v>
          </cell>
          <cell r="AA31">
            <v>0.2</v>
          </cell>
          <cell r="AC31">
            <v>7</v>
          </cell>
          <cell r="AD31">
            <v>40118</v>
          </cell>
          <cell r="AE31">
            <v>496900</v>
          </cell>
          <cell r="AF31">
            <v>0</v>
          </cell>
        </row>
        <row r="32">
          <cell r="A32">
            <v>37</v>
          </cell>
          <cell r="B32">
            <v>1</v>
          </cell>
          <cell r="C32">
            <v>0.02</v>
          </cell>
          <cell r="D32">
            <v>0</v>
          </cell>
          <cell r="E32">
            <v>3</v>
          </cell>
          <cell r="F32">
            <v>0</v>
          </cell>
          <cell r="G32">
            <v>1</v>
          </cell>
          <cell r="H32">
            <v>2</v>
          </cell>
          <cell r="I32">
            <v>1</v>
          </cell>
          <cell r="J32" t="str">
            <v>p. libertad Crédito de proveedores Pensiones de Antioquia</v>
          </cell>
          <cell r="K32" t="str">
            <v>Banca local</v>
          </cell>
          <cell r="L32">
            <v>7</v>
          </cell>
          <cell r="M32">
            <v>0</v>
          </cell>
          <cell r="N32">
            <v>0</v>
          </cell>
          <cell r="O32">
            <v>360</v>
          </cell>
          <cell r="P32">
            <v>0</v>
          </cell>
          <cell r="Q32">
            <v>0</v>
          </cell>
          <cell r="S32">
            <v>34</v>
          </cell>
          <cell r="T32">
            <v>41565</v>
          </cell>
          <cell r="U32">
            <v>28825925933</v>
          </cell>
          <cell r="W32" t="str">
            <v>342</v>
          </cell>
          <cell r="X32">
            <v>34</v>
          </cell>
          <cell r="Y32">
            <v>2</v>
          </cell>
          <cell r="Z32">
            <v>41790</v>
          </cell>
          <cell r="AA32">
            <v>0.4</v>
          </cell>
          <cell r="AC32">
            <v>7</v>
          </cell>
          <cell r="AD32">
            <v>40148</v>
          </cell>
          <cell r="AE32">
            <v>3532165</v>
          </cell>
          <cell r="AF32" t="str">
            <v>DECEVAL - Bonos 2006</v>
          </cell>
          <cell r="AH32">
            <v>0</v>
          </cell>
          <cell r="AI32" t="str">
            <v>Fija</v>
          </cell>
          <cell r="AJ32">
            <v>3</v>
          </cell>
        </row>
        <row r="33">
          <cell r="A33">
            <v>44</v>
          </cell>
          <cell r="B33">
            <v>5</v>
          </cell>
          <cell r="C33">
            <v>0</v>
          </cell>
          <cell r="D33">
            <v>0</v>
          </cell>
          <cell r="E33">
            <v>12</v>
          </cell>
          <cell r="F33">
            <v>0</v>
          </cell>
          <cell r="G33">
            <v>1</v>
          </cell>
          <cell r="H33">
            <v>1</v>
          </cell>
          <cell r="I33">
            <v>1</v>
          </cell>
          <cell r="J33" t="str">
            <v>gastos por calificadoras deuda int 2013-2024</v>
          </cell>
          <cell r="K33" t="str">
            <v>Ninguna</v>
          </cell>
          <cell r="L33">
            <v>5</v>
          </cell>
          <cell r="M33">
            <v>0</v>
          </cell>
          <cell r="N33">
            <v>0</v>
          </cell>
          <cell r="O33">
            <v>365</v>
          </cell>
          <cell r="P33">
            <v>0</v>
          </cell>
          <cell r="Q33">
            <v>0</v>
          </cell>
          <cell r="S33">
            <v>35</v>
          </cell>
          <cell r="T33">
            <v>41565</v>
          </cell>
          <cell r="U33">
            <v>9997839875</v>
          </cell>
          <cell r="W33" t="str">
            <v>343</v>
          </cell>
          <cell r="X33">
            <v>34</v>
          </cell>
          <cell r="Y33">
            <v>3</v>
          </cell>
          <cell r="Z33">
            <v>42185</v>
          </cell>
          <cell r="AA33">
            <v>0.4</v>
          </cell>
          <cell r="AC33">
            <v>7</v>
          </cell>
          <cell r="AD33">
            <v>40148</v>
          </cell>
          <cell r="AE33">
            <v>496900</v>
          </cell>
          <cell r="AF33" t="str">
            <v>FIDUBOGOTA  - Bonos 2006</v>
          </cell>
          <cell r="AH33">
            <v>1</v>
          </cell>
          <cell r="AI33" t="str">
            <v>DTF EA</v>
          </cell>
          <cell r="AJ33">
            <v>5</v>
          </cell>
        </row>
        <row r="34">
          <cell r="A34">
            <v>45</v>
          </cell>
          <cell r="B34">
            <v>5</v>
          </cell>
          <cell r="C34">
            <v>0</v>
          </cell>
          <cell r="D34">
            <v>0</v>
          </cell>
          <cell r="E34">
            <v>12</v>
          </cell>
          <cell r="F34">
            <v>0</v>
          </cell>
          <cell r="G34">
            <v>1</v>
          </cell>
          <cell r="H34">
            <v>1</v>
          </cell>
          <cell r="I34">
            <v>1</v>
          </cell>
          <cell r="J34" t="str">
            <v>gastos por calificadoras deuda ext 2013-2024</v>
          </cell>
          <cell r="K34" t="str">
            <v>Ninguna</v>
          </cell>
          <cell r="L34">
            <v>6</v>
          </cell>
          <cell r="M34">
            <v>0</v>
          </cell>
          <cell r="N34">
            <v>0</v>
          </cell>
          <cell r="O34">
            <v>365</v>
          </cell>
          <cell r="P34">
            <v>0</v>
          </cell>
          <cell r="Q34">
            <v>0</v>
          </cell>
          <cell r="S34">
            <v>36</v>
          </cell>
          <cell r="T34">
            <v>41565</v>
          </cell>
          <cell r="U34">
            <v>5064558520</v>
          </cell>
          <cell r="W34" t="str">
            <v>351</v>
          </cell>
          <cell r="X34">
            <v>35</v>
          </cell>
          <cell r="Y34">
            <v>1</v>
          </cell>
          <cell r="Z34">
            <v>41626</v>
          </cell>
          <cell r="AA34">
            <v>0.2</v>
          </cell>
          <cell r="AC34">
            <v>7</v>
          </cell>
          <cell r="AD34">
            <v>40179</v>
          </cell>
          <cell r="AE34">
            <v>3532165</v>
          </cell>
          <cell r="AF34">
            <v>0</v>
          </cell>
          <cell r="AH34">
            <v>2</v>
          </cell>
          <cell r="AI34" t="str">
            <v>Libor 6M</v>
          </cell>
          <cell r="AJ34">
            <v>2</v>
          </cell>
        </row>
        <row r="35">
          <cell r="A35">
            <v>54</v>
          </cell>
          <cell r="B35">
            <v>4</v>
          </cell>
          <cell r="C35">
            <v>5.0999999999999997E-2</v>
          </cell>
          <cell r="D35">
            <v>0</v>
          </cell>
          <cell r="E35">
            <v>7.4989999999999997</v>
          </cell>
          <cell r="F35">
            <v>8</v>
          </cell>
          <cell r="G35">
            <v>1</v>
          </cell>
          <cell r="H35">
            <v>1</v>
          </cell>
          <cell r="I35">
            <v>1</v>
          </cell>
          <cell r="J35" t="str">
            <v>bonos 06: liquidacion intereses hasta jun-20-2014</v>
          </cell>
          <cell r="K35" t="str">
            <v>DECEVAL</v>
          </cell>
          <cell r="L35">
            <v>2</v>
          </cell>
          <cell r="M35">
            <v>0</v>
          </cell>
          <cell r="N35">
            <v>0</v>
          </cell>
          <cell r="O35">
            <v>365</v>
          </cell>
          <cell r="P35">
            <v>0</v>
          </cell>
          <cell r="Q35">
            <v>0</v>
          </cell>
          <cell r="S35">
            <v>37</v>
          </cell>
          <cell r="T35">
            <v>41565</v>
          </cell>
          <cell r="U35">
            <v>2502258617</v>
          </cell>
          <cell r="W35" t="str">
            <v>352</v>
          </cell>
          <cell r="X35">
            <v>35</v>
          </cell>
          <cell r="Y35">
            <v>2</v>
          </cell>
          <cell r="Z35">
            <v>41790</v>
          </cell>
          <cell r="AA35">
            <v>0.4</v>
          </cell>
          <cell r="AC35">
            <v>7</v>
          </cell>
          <cell r="AD35">
            <v>40179</v>
          </cell>
          <cell r="AE35">
            <v>515000</v>
          </cell>
          <cell r="AF35">
            <v>0</v>
          </cell>
          <cell r="AH35">
            <v>3</v>
          </cell>
          <cell r="AI35" t="str">
            <v>Deval</v>
          </cell>
          <cell r="AJ35">
            <v>3</v>
          </cell>
        </row>
        <row r="36">
          <cell r="A36">
            <v>55</v>
          </cell>
          <cell r="B36">
            <v>4</v>
          </cell>
          <cell r="C36">
            <v>0.06</v>
          </cell>
          <cell r="D36">
            <v>0</v>
          </cell>
          <cell r="E36">
            <v>20</v>
          </cell>
          <cell r="F36">
            <v>19</v>
          </cell>
          <cell r="G36">
            <v>1</v>
          </cell>
          <cell r="H36">
            <v>1</v>
          </cell>
          <cell r="I36">
            <v>1</v>
          </cell>
          <cell r="J36" t="str">
            <v>Bonos 14: Prepago de la deuda interna a jun-30-2014, prepago bonos06</v>
          </cell>
          <cell r="K36" t="str">
            <v>DECEVAL</v>
          </cell>
          <cell r="L36">
            <v>2</v>
          </cell>
          <cell r="M36">
            <v>0</v>
          </cell>
          <cell r="N36">
            <v>0</v>
          </cell>
          <cell r="O36">
            <v>365</v>
          </cell>
          <cell r="P36">
            <v>0</v>
          </cell>
          <cell r="Q36">
            <v>0</v>
          </cell>
          <cell r="S36">
            <v>44</v>
          </cell>
          <cell r="T36">
            <v>41258</v>
          </cell>
          <cell r="U36">
            <v>1E-3</v>
          </cell>
          <cell r="W36" t="str">
            <v>353</v>
          </cell>
          <cell r="X36">
            <v>35</v>
          </cell>
          <cell r="Y36">
            <v>3</v>
          </cell>
          <cell r="Z36">
            <v>42185</v>
          </cell>
          <cell r="AA36">
            <v>0.4</v>
          </cell>
          <cell r="AC36">
            <v>7</v>
          </cell>
          <cell r="AD36">
            <v>40210</v>
          </cell>
          <cell r="AE36">
            <v>3190343</v>
          </cell>
          <cell r="AF36">
            <v>0</v>
          </cell>
          <cell r="AH36">
            <v>4</v>
          </cell>
          <cell r="AI36" t="str">
            <v>IPC</v>
          </cell>
          <cell r="AJ36">
            <v>4</v>
          </cell>
        </row>
        <row r="37">
          <cell r="A37">
            <v>56</v>
          </cell>
          <cell r="B37">
            <v>1</v>
          </cell>
          <cell r="C37">
            <v>0</v>
          </cell>
          <cell r="D37">
            <v>0</v>
          </cell>
          <cell r="E37">
            <v>2.7397260273972603E-3</v>
          </cell>
          <cell r="F37">
            <v>0</v>
          </cell>
          <cell r="G37">
            <v>365</v>
          </cell>
          <cell r="H37">
            <v>1</v>
          </cell>
          <cell r="I37">
            <v>1</v>
          </cell>
          <cell r="J37" t="str">
            <v>Bonos 14: Prima por recompra de bonos06 y gastos emisión bonos14</v>
          </cell>
          <cell r="K37" t="str">
            <v>DECEVAL</v>
          </cell>
          <cell r="L37">
            <v>2</v>
          </cell>
          <cell r="M37">
            <v>0</v>
          </cell>
          <cell r="N37">
            <v>0</v>
          </cell>
          <cell r="O37">
            <v>365</v>
          </cell>
          <cell r="P37">
            <v>0</v>
          </cell>
          <cell r="Q37">
            <v>0</v>
          </cell>
          <cell r="S37">
            <v>45</v>
          </cell>
          <cell r="T37">
            <v>41258</v>
          </cell>
          <cell r="U37">
            <v>1E-3</v>
          </cell>
          <cell r="W37" t="str">
            <v>361</v>
          </cell>
          <cell r="X37">
            <v>36</v>
          </cell>
          <cell r="Y37">
            <v>1</v>
          </cell>
          <cell r="Z37">
            <v>41626</v>
          </cell>
          <cell r="AA37">
            <v>0.2</v>
          </cell>
          <cell r="AC37">
            <v>7</v>
          </cell>
          <cell r="AD37">
            <v>40210</v>
          </cell>
          <cell r="AE37">
            <v>515000</v>
          </cell>
          <cell r="AF37">
            <v>0</v>
          </cell>
          <cell r="AH37">
            <v>5</v>
          </cell>
          <cell r="AI37" t="str">
            <v>otra</v>
          </cell>
          <cell r="AJ37">
            <v>6</v>
          </cell>
        </row>
        <row r="38">
          <cell r="A38">
            <v>57</v>
          </cell>
          <cell r="B38">
            <v>0</v>
          </cell>
          <cell r="C38">
            <v>0</v>
          </cell>
          <cell r="D38">
            <v>0</v>
          </cell>
          <cell r="E38">
            <v>18</v>
          </cell>
          <cell r="F38">
            <v>3</v>
          </cell>
          <cell r="G38">
            <v>2</v>
          </cell>
          <cell r="H38">
            <v>1</v>
          </cell>
          <cell r="I38">
            <v>2</v>
          </cell>
          <cell r="J38" t="str">
            <v>Corredores verdes (corredor Ayacucho, Cable El Pinal, Cable Villa Liliam)</v>
          </cell>
          <cell r="K38" t="str">
            <v>AFD</v>
          </cell>
          <cell r="L38">
            <v>4</v>
          </cell>
          <cell r="M38">
            <v>41547</v>
          </cell>
          <cell r="N38">
            <v>1</v>
          </cell>
          <cell r="O38">
            <v>360</v>
          </cell>
          <cell r="P38">
            <v>0</v>
          </cell>
          <cell r="Q38">
            <v>0</v>
          </cell>
          <cell r="S38">
            <v>52</v>
          </cell>
          <cell r="T38">
            <v>41810</v>
          </cell>
          <cell r="U38">
            <v>1E-3</v>
          </cell>
          <cell r="W38" t="str">
            <v>362</v>
          </cell>
          <cell r="X38">
            <v>36</v>
          </cell>
          <cell r="Y38">
            <v>2</v>
          </cell>
          <cell r="Z38">
            <v>41790</v>
          </cell>
          <cell r="AA38">
            <v>0.4</v>
          </cell>
          <cell r="AC38">
            <v>7</v>
          </cell>
          <cell r="AD38">
            <v>40238</v>
          </cell>
          <cell r="AE38">
            <v>3532165</v>
          </cell>
          <cell r="AF38">
            <v>0</v>
          </cell>
        </row>
        <row r="39">
          <cell r="A39">
            <v>58</v>
          </cell>
          <cell r="B39">
            <v>1</v>
          </cell>
          <cell r="C39">
            <v>1.9230000000000001E-2</v>
          </cell>
          <cell r="D39">
            <v>0</v>
          </cell>
          <cell r="E39">
            <v>3</v>
          </cell>
          <cell r="F39">
            <v>1</v>
          </cell>
          <cell r="G39">
            <v>4</v>
          </cell>
          <cell r="H39">
            <v>1</v>
          </cell>
          <cell r="I39">
            <v>1</v>
          </cell>
          <cell r="J39" t="str">
            <v>Obras públicas</v>
          </cell>
          <cell r="K39" t="str">
            <v>BANCO DE OCCIDENTE</v>
          </cell>
          <cell r="L39">
            <v>1</v>
          </cell>
          <cell r="M39">
            <v>0</v>
          </cell>
          <cell r="N39">
            <v>0</v>
          </cell>
          <cell r="O39">
            <v>360</v>
          </cell>
          <cell r="P39">
            <v>0</v>
          </cell>
          <cell r="Q39">
            <v>1</v>
          </cell>
          <cell r="S39">
            <v>53</v>
          </cell>
          <cell r="T39">
            <v>41810</v>
          </cell>
          <cell r="U39">
            <v>260000000000</v>
          </cell>
          <cell r="W39" t="str">
            <v>363</v>
          </cell>
          <cell r="X39">
            <v>36</v>
          </cell>
          <cell r="Y39">
            <v>3</v>
          </cell>
          <cell r="Z39">
            <v>42185</v>
          </cell>
          <cell r="AA39">
            <v>0.4</v>
          </cell>
          <cell r="AC39">
            <v>7</v>
          </cell>
          <cell r="AD39">
            <v>40238</v>
          </cell>
          <cell r="AE39">
            <v>515000</v>
          </cell>
          <cell r="AF39">
            <v>0</v>
          </cell>
        </row>
        <row r="40">
          <cell r="A40">
            <v>59</v>
          </cell>
          <cell r="B40">
            <v>1</v>
          </cell>
          <cell r="C40">
            <v>1.9230000000000001E-2</v>
          </cell>
          <cell r="D40">
            <v>0</v>
          </cell>
          <cell r="E40">
            <v>3</v>
          </cell>
          <cell r="F40">
            <v>1</v>
          </cell>
          <cell r="G40">
            <v>4</v>
          </cell>
          <cell r="H40">
            <v>1</v>
          </cell>
          <cell r="I40">
            <v>1</v>
          </cell>
          <cell r="J40" t="str">
            <v>Recompra de la deuda interna</v>
          </cell>
          <cell r="K40" t="str">
            <v>BANCO DE BOGOTÁ - Sustitución</v>
          </cell>
          <cell r="L40">
            <v>1</v>
          </cell>
          <cell r="M40">
            <v>0</v>
          </cell>
          <cell r="N40">
            <v>0</v>
          </cell>
          <cell r="O40">
            <v>360</v>
          </cell>
          <cell r="P40">
            <v>0</v>
          </cell>
          <cell r="Q40">
            <v>1</v>
          </cell>
          <cell r="S40">
            <v>54</v>
          </cell>
          <cell r="T40">
            <v>39070</v>
          </cell>
          <cell r="U40">
            <v>141000000000</v>
          </cell>
          <cell r="W40" t="str">
            <v>371</v>
          </cell>
          <cell r="X40">
            <v>37</v>
          </cell>
          <cell r="Y40">
            <v>1</v>
          </cell>
          <cell r="Z40">
            <v>41626</v>
          </cell>
          <cell r="AA40">
            <v>0.2</v>
          </cell>
          <cell r="AC40">
            <v>7</v>
          </cell>
          <cell r="AD40">
            <v>40269</v>
          </cell>
          <cell r="AE40">
            <v>3418225</v>
          </cell>
          <cell r="AF40">
            <v>0</v>
          </cell>
        </row>
        <row r="41">
          <cell r="A41">
            <v>60</v>
          </cell>
          <cell r="B41">
            <v>1</v>
          </cell>
          <cell r="C41">
            <v>1.26E-2</v>
          </cell>
          <cell r="D41">
            <v>0</v>
          </cell>
          <cell r="E41">
            <v>3</v>
          </cell>
          <cell r="F41">
            <v>1</v>
          </cell>
          <cell r="G41">
            <v>4</v>
          </cell>
          <cell r="H41">
            <v>1</v>
          </cell>
          <cell r="I41">
            <v>1</v>
          </cell>
          <cell r="J41" t="str">
            <v>Construcción PUIs, SITP, Mtto. Infraestructura publica</v>
          </cell>
          <cell r="K41" t="str">
            <v>BANCO DE OCCIDENTE</v>
          </cell>
          <cell r="L41">
            <v>1</v>
          </cell>
          <cell r="M41">
            <v>0</v>
          </cell>
          <cell r="N41">
            <v>0</v>
          </cell>
          <cell r="O41">
            <v>365</v>
          </cell>
          <cell r="P41">
            <v>0</v>
          </cell>
          <cell r="Q41">
            <v>1</v>
          </cell>
          <cell r="S41">
            <v>55</v>
          </cell>
          <cell r="T41">
            <v>41810</v>
          </cell>
          <cell r="U41">
            <v>401000000000</v>
          </cell>
          <cell r="W41" t="str">
            <v>372</v>
          </cell>
          <cell r="X41">
            <v>37</v>
          </cell>
          <cell r="Y41">
            <v>2</v>
          </cell>
          <cell r="Z41">
            <v>41790</v>
          </cell>
          <cell r="AA41">
            <v>0.4</v>
          </cell>
          <cell r="AC41">
            <v>7</v>
          </cell>
          <cell r="AD41">
            <v>40269</v>
          </cell>
          <cell r="AE41">
            <v>515000</v>
          </cell>
          <cell r="AF41">
            <v>0</v>
          </cell>
        </row>
        <row r="42">
          <cell r="A42">
            <v>2</v>
          </cell>
          <cell r="B42">
            <v>1</v>
          </cell>
          <cell r="C42">
            <v>2.4400000000000002E-2</v>
          </cell>
          <cell r="D42">
            <v>0</v>
          </cell>
          <cell r="E42">
            <v>5</v>
          </cell>
          <cell r="F42">
            <v>2</v>
          </cell>
          <cell r="G42">
            <v>4</v>
          </cell>
          <cell r="H42">
            <v>1</v>
          </cell>
          <cell r="I42">
            <v>1</v>
          </cell>
          <cell r="J42" t="str">
            <v>Obras malla vial definidas por el sistema de administración vial</v>
          </cell>
          <cell r="K42" t="str">
            <v>BANCO POPULAR</v>
          </cell>
          <cell r="L42">
            <v>1</v>
          </cell>
          <cell r="M42">
            <v>0</v>
          </cell>
          <cell r="N42">
            <v>0</v>
          </cell>
          <cell r="O42">
            <v>365</v>
          </cell>
          <cell r="P42">
            <v>0</v>
          </cell>
          <cell r="Q42">
            <v>1</v>
          </cell>
          <cell r="S42">
            <v>56</v>
          </cell>
          <cell r="T42">
            <v>41810</v>
          </cell>
          <cell r="U42">
            <v>1E-3</v>
          </cell>
          <cell r="W42" t="str">
            <v>373</v>
          </cell>
          <cell r="X42">
            <v>37</v>
          </cell>
          <cell r="Y42">
            <v>3</v>
          </cell>
          <cell r="Z42">
            <v>42185</v>
          </cell>
          <cell r="AA42">
            <v>0.4</v>
          </cell>
          <cell r="AC42">
            <v>7</v>
          </cell>
          <cell r="AD42">
            <v>40298</v>
          </cell>
          <cell r="AE42">
            <v>36673400</v>
          </cell>
          <cell r="AF42" t="str">
            <v>BOLSA DE VALORES DE COLOMBIA</v>
          </cell>
        </row>
        <row r="43">
          <cell r="A43">
            <v>3</v>
          </cell>
          <cell r="B43">
            <v>1</v>
          </cell>
          <cell r="C43">
            <v>2.9399999999999999E-2</v>
          </cell>
          <cell r="D43">
            <v>0</v>
          </cell>
          <cell r="E43">
            <v>5</v>
          </cell>
          <cell r="F43">
            <v>2</v>
          </cell>
          <cell r="G43">
            <v>4</v>
          </cell>
          <cell r="H43">
            <v>1</v>
          </cell>
          <cell r="I43">
            <v>1</v>
          </cell>
          <cell r="J43" t="str">
            <v>Construcción y Mtto. de puentes, obras malla vial definidas por el sistema de administración vial, ampliación y apertura red vial rural</v>
          </cell>
          <cell r="K43" t="str">
            <v>BBVA</v>
          </cell>
          <cell r="L43">
            <v>1</v>
          </cell>
          <cell r="M43">
            <v>0</v>
          </cell>
          <cell r="N43">
            <v>0</v>
          </cell>
          <cell r="O43">
            <v>365</v>
          </cell>
          <cell r="P43">
            <v>0</v>
          </cell>
          <cell r="Q43">
            <v>1</v>
          </cell>
          <cell r="S43">
            <v>57</v>
          </cell>
          <cell r="T43">
            <v>41533</v>
          </cell>
          <cell r="U43">
            <v>48700000</v>
          </cell>
          <cell r="W43" t="str">
            <v/>
          </cell>
          <cell r="X43">
            <v>0</v>
          </cell>
          <cell r="Y43">
            <v>0</v>
          </cell>
          <cell r="Z43">
            <v>0</v>
          </cell>
          <cell r="AA43">
            <v>0</v>
          </cell>
          <cell r="AC43">
            <v>7</v>
          </cell>
          <cell r="AD43">
            <v>40299</v>
          </cell>
          <cell r="AE43">
            <v>3532165</v>
          </cell>
          <cell r="AF43">
            <v>0</v>
          </cell>
        </row>
        <row r="44">
          <cell r="A44">
            <v>4</v>
          </cell>
          <cell r="B44">
            <v>1</v>
          </cell>
          <cell r="C44">
            <v>3.9E-2</v>
          </cell>
          <cell r="D44">
            <v>0</v>
          </cell>
          <cell r="E44">
            <v>5</v>
          </cell>
          <cell r="F44">
            <v>2</v>
          </cell>
          <cell r="G44">
            <v>4</v>
          </cell>
          <cell r="H44">
            <v>1</v>
          </cell>
          <cell r="I44">
            <v>1</v>
          </cell>
          <cell r="J44" t="str">
            <v>Construcción y Mantenimiento de la Malla Vial</v>
          </cell>
          <cell r="K44" t="str">
            <v>BBVA</v>
          </cell>
          <cell r="L44">
            <v>1</v>
          </cell>
          <cell r="M44">
            <v>0</v>
          </cell>
          <cell r="N44">
            <v>0</v>
          </cell>
          <cell r="O44">
            <v>365</v>
          </cell>
          <cell r="P44">
            <v>0</v>
          </cell>
          <cell r="Q44">
            <v>1</v>
          </cell>
          <cell r="S44">
            <v>58</v>
          </cell>
          <cell r="T44">
            <v>41269</v>
          </cell>
          <cell r="U44">
            <v>52000000000</v>
          </cell>
          <cell r="W44" t="str">
            <v/>
          </cell>
          <cell r="X44">
            <v>0</v>
          </cell>
          <cell r="Y44">
            <v>0</v>
          </cell>
          <cell r="Z44">
            <v>0</v>
          </cell>
          <cell r="AA44">
            <v>0</v>
          </cell>
          <cell r="AC44">
            <v>7</v>
          </cell>
          <cell r="AD44">
            <v>40299</v>
          </cell>
          <cell r="AE44">
            <v>515000</v>
          </cell>
          <cell r="AF44">
            <v>0</v>
          </cell>
        </row>
        <row r="45">
          <cell r="A45">
            <v>5</v>
          </cell>
          <cell r="B45">
            <v>1</v>
          </cell>
          <cell r="C45">
            <v>3.0339190664062876E-2</v>
          </cell>
          <cell r="D45">
            <v>0</v>
          </cell>
          <cell r="E45">
            <v>5</v>
          </cell>
          <cell r="F45">
            <v>2</v>
          </cell>
          <cell r="G45">
            <v>4</v>
          </cell>
          <cell r="H45">
            <v>1</v>
          </cell>
          <cell r="I45">
            <v>1</v>
          </cell>
          <cell r="J45" t="str">
            <v>Adquisición Predios por Valorización Vía Poblado</v>
          </cell>
          <cell r="K45" t="str">
            <v>Banco de Occidente</v>
          </cell>
          <cell r="L45">
            <v>1</v>
          </cell>
          <cell r="M45">
            <v>0</v>
          </cell>
          <cell r="N45">
            <v>0</v>
          </cell>
          <cell r="O45">
            <v>365</v>
          </cell>
          <cell r="P45">
            <v>0</v>
          </cell>
          <cell r="Q45">
            <v>1</v>
          </cell>
          <cell r="S45">
            <v>59</v>
          </cell>
          <cell r="T45">
            <v>41271</v>
          </cell>
          <cell r="U45">
            <v>42083333333</v>
          </cell>
          <cell r="W45" t="str">
            <v/>
          </cell>
          <cell r="X45">
            <v>0</v>
          </cell>
          <cell r="Y45">
            <v>0</v>
          </cell>
          <cell r="Z45">
            <v>0</v>
          </cell>
          <cell r="AA45">
            <v>0</v>
          </cell>
          <cell r="AC45">
            <v>7</v>
          </cell>
          <cell r="AD45">
            <v>40330</v>
          </cell>
          <cell r="AE45">
            <v>3418225</v>
          </cell>
          <cell r="AF45">
            <v>0</v>
          </cell>
        </row>
        <row r="46">
          <cell r="A46">
            <v>8</v>
          </cell>
          <cell r="B46">
            <v>1</v>
          </cell>
          <cell r="C46">
            <v>3.1E-2</v>
          </cell>
          <cell r="D46">
            <v>0</v>
          </cell>
          <cell r="E46">
            <v>10</v>
          </cell>
          <cell r="F46">
            <v>9</v>
          </cell>
          <cell r="G46">
            <v>1</v>
          </cell>
          <cell r="H46">
            <v>1</v>
          </cell>
          <cell r="I46">
            <v>1</v>
          </cell>
          <cell r="J46" t="str">
            <v>Bonos99:</v>
          </cell>
          <cell r="K46" t="str">
            <v>DECEVAL</v>
          </cell>
          <cell r="L46">
            <v>2</v>
          </cell>
          <cell r="M46">
            <v>0</v>
          </cell>
          <cell r="N46">
            <v>0</v>
          </cell>
          <cell r="O46">
            <v>365</v>
          </cell>
          <cell r="P46">
            <v>0</v>
          </cell>
          <cell r="Q46">
            <v>1</v>
          </cell>
          <cell r="S46">
            <v>60</v>
          </cell>
          <cell r="T46">
            <v>41631</v>
          </cell>
          <cell r="U46">
            <v>178000000000</v>
          </cell>
          <cell r="W46" t="str">
            <v/>
          </cell>
          <cell r="X46">
            <v>0</v>
          </cell>
          <cell r="Y46">
            <v>0</v>
          </cell>
          <cell r="Z46">
            <v>0</v>
          </cell>
          <cell r="AA46">
            <v>0</v>
          </cell>
          <cell r="AC46">
            <v>7</v>
          </cell>
          <cell r="AD46">
            <v>40330</v>
          </cell>
          <cell r="AE46">
            <v>515000</v>
          </cell>
          <cell r="AF46">
            <v>0</v>
          </cell>
        </row>
        <row r="47">
          <cell r="A47">
            <v>9</v>
          </cell>
          <cell r="B47">
            <v>1</v>
          </cell>
          <cell r="C47">
            <v>2.2800000000000001E-2</v>
          </cell>
          <cell r="D47">
            <v>0</v>
          </cell>
          <cell r="E47">
            <v>5</v>
          </cell>
          <cell r="F47">
            <v>2</v>
          </cell>
          <cell r="G47">
            <v>4</v>
          </cell>
          <cell r="H47">
            <v>1</v>
          </cell>
          <cell r="I47">
            <v>1</v>
          </cell>
          <cell r="J47" t="str">
            <v>Obras malla vial definidas por el sistema de administración vial</v>
          </cell>
          <cell r="K47" t="str">
            <v>Banco Bogota</v>
          </cell>
          <cell r="L47">
            <v>1</v>
          </cell>
          <cell r="M47">
            <v>0</v>
          </cell>
          <cell r="N47">
            <v>0</v>
          </cell>
          <cell r="O47">
            <v>365</v>
          </cell>
          <cell r="P47">
            <v>0</v>
          </cell>
          <cell r="Q47">
            <v>1</v>
          </cell>
          <cell r="S47">
            <v>2</v>
          </cell>
          <cell r="T47">
            <v>40534</v>
          </cell>
          <cell r="U47">
            <v>5000000000</v>
          </cell>
          <cell r="W47" t="str">
            <v/>
          </cell>
          <cell r="X47">
            <v>0</v>
          </cell>
          <cell r="Y47">
            <v>0</v>
          </cell>
          <cell r="Z47">
            <v>0</v>
          </cell>
          <cell r="AA47">
            <v>0</v>
          </cell>
          <cell r="AC47">
            <v>7</v>
          </cell>
          <cell r="AD47">
            <v>40360</v>
          </cell>
          <cell r="AE47">
            <v>3532165</v>
          </cell>
          <cell r="AF47">
            <v>0</v>
          </cell>
        </row>
        <row r="48">
          <cell r="A48">
            <v>53</v>
          </cell>
          <cell r="B48">
            <v>4</v>
          </cell>
          <cell r="C48">
            <v>0.06</v>
          </cell>
          <cell r="D48">
            <v>0</v>
          </cell>
          <cell r="E48">
            <v>20</v>
          </cell>
          <cell r="F48">
            <v>19</v>
          </cell>
          <cell r="G48">
            <v>1</v>
          </cell>
          <cell r="H48">
            <v>1</v>
          </cell>
          <cell r="I48">
            <v>1</v>
          </cell>
          <cell r="J48" t="str">
            <v>Bonos 14: Prepago de la deuda interna a jun-30-2014</v>
          </cell>
          <cell r="K48" t="str">
            <v>DECEVAL</v>
          </cell>
          <cell r="L48">
            <v>2</v>
          </cell>
          <cell r="M48">
            <v>0</v>
          </cell>
          <cell r="N48">
            <v>0</v>
          </cell>
          <cell r="O48">
            <v>365</v>
          </cell>
          <cell r="P48">
            <v>0</v>
          </cell>
          <cell r="Q48">
            <v>1</v>
          </cell>
          <cell r="S48">
            <v>3</v>
          </cell>
          <cell r="T48">
            <v>40147</v>
          </cell>
          <cell r="U48">
            <v>39500000000</v>
          </cell>
          <cell r="W48" t="str">
            <v/>
          </cell>
          <cell r="X48">
            <v>0</v>
          </cell>
          <cell r="Y48">
            <v>0</v>
          </cell>
          <cell r="Z48">
            <v>0</v>
          </cell>
          <cell r="AA48">
            <v>0</v>
          </cell>
          <cell r="AC48">
            <v>7</v>
          </cell>
          <cell r="AD48">
            <v>40360</v>
          </cell>
          <cell r="AE48">
            <v>515000</v>
          </cell>
          <cell r="AF48">
            <v>0</v>
          </cell>
        </row>
        <row r="49">
          <cell r="A49">
            <v>52</v>
          </cell>
          <cell r="B49">
            <v>1</v>
          </cell>
          <cell r="C49">
            <v>0</v>
          </cell>
          <cell r="D49">
            <v>0</v>
          </cell>
          <cell r="E49">
            <v>2.7397260273972603E-3</v>
          </cell>
          <cell r="F49">
            <v>0</v>
          </cell>
          <cell r="G49">
            <v>365</v>
          </cell>
          <cell r="H49">
            <v>1</v>
          </cell>
          <cell r="I49">
            <v>1</v>
          </cell>
          <cell r="J49" t="str">
            <v>Bonos 14: Gastos emisión bonos14</v>
          </cell>
          <cell r="K49" t="str">
            <v>DECEVAL</v>
          </cell>
          <cell r="L49">
            <v>2</v>
          </cell>
          <cell r="M49">
            <v>0</v>
          </cell>
          <cell r="N49">
            <v>0</v>
          </cell>
          <cell r="O49">
            <v>365</v>
          </cell>
          <cell r="P49">
            <v>0</v>
          </cell>
          <cell r="Q49">
            <v>1</v>
          </cell>
          <cell r="S49">
            <v>4</v>
          </cell>
          <cell r="T49">
            <v>39420</v>
          </cell>
          <cell r="U49">
            <v>11535836347</v>
          </cell>
          <cell r="W49" t="str">
            <v/>
          </cell>
          <cell r="X49">
            <v>0</v>
          </cell>
          <cell r="Y49">
            <v>0</v>
          </cell>
          <cell r="Z49">
            <v>0</v>
          </cell>
          <cell r="AA49">
            <v>0</v>
          </cell>
          <cell r="AC49">
            <v>7</v>
          </cell>
          <cell r="AD49">
            <v>40391</v>
          </cell>
          <cell r="AE49">
            <v>3532165</v>
          </cell>
          <cell r="AF49">
            <v>0</v>
          </cell>
        </row>
        <row r="50">
          <cell r="A50">
            <v>13</v>
          </cell>
          <cell r="B50">
            <v>1</v>
          </cell>
          <cell r="C50">
            <v>1.26E-2</v>
          </cell>
          <cell r="D50">
            <v>0</v>
          </cell>
          <cell r="E50">
            <v>3</v>
          </cell>
          <cell r="F50">
            <v>1</v>
          </cell>
          <cell r="G50">
            <v>4</v>
          </cell>
          <cell r="H50">
            <v>1</v>
          </cell>
          <cell r="I50">
            <v>1</v>
          </cell>
          <cell r="J50" t="str">
            <v>Construcción PUIs, SITP, Mtto. Infraestructura publica. Saldo pendiente a jun-2014</v>
          </cell>
          <cell r="K50" t="str">
            <v>BANCO DE OCCIDENTE</v>
          </cell>
          <cell r="L50">
            <v>1</v>
          </cell>
          <cell r="M50">
            <v>0</v>
          </cell>
          <cell r="N50">
            <v>0</v>
          </cell>
          <cell r="O50">
            <v>365</v>
          </cell>
          <cell r="P50">
            <v>0</v>
          </cell>
          <cell r="Q50">
            <v>0</v>
          </cell>
          <cell r="S50">
            <v>5</v>
          </cell>
          <cell r="T50">
            <v>39811</v>
          </cell>
          <cell r="U50">
            <v>1800000000</v>
          </cell>
          <cell r="W50" t="str">
            <v/>
          </cell>
          <cell r="X50">
            <v>0</v>
          </cell>
          <cell r="Y50">
            <v>0</v>
          </cell>
          <cell r="Z50">
            <v>0</v>
          </cell>
          <cell r="AA50">
            <v>0</v>
          </cell>
          <cell r="AC50">
            <v>7</v>
          </cell>
          <cell r="AD50">
            <v>40391</v>
          </cell>
          <cell r="AE50">
            <v>515000</v>
          </cell>
          <cell r="AF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S51">
            <v>8</v>
          </cell>
          <cell r="T51">
            <v>36483</v>
          </cell>
          <cell r="U51">
            <v>200000000000</v>
          </cell>
          <cell r="W51" t="str">
            <v/>
          </cell>
          <cell r="X51">
            <v>0</v>
          </cell>
          <cell r="Y51">
            <v>0</v>
          </cell>
          <cell r="Z51">
            <v>0</v>
          </cell>
          <cell r="AA51">
            <v>0</v>
          </cell>
          <cell r="AC51">
            <v>7</v>
          </cell>
          <cell r="AD51">
            <v>40420</v>
          </cell>
          <cell r="AE51">
            <v>68586735</v>
          </cell>
          <cell r="AF51" t="str">
            <v>CALIFICADORA INTERNACIONAL MOODY´S</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S52">
            <v>9</v>
          </cell>
          <cell r="T52">
            <v>40892</v>
          </cell>
          <cell r="U52">
            <v>10000000000</v>
          </cell>
          <cell r="W52" t="str">
            <v/>
          </cell>
          <cell r="X52">
            <v>0</v>
          </cell>
          <cell r="Y52">
            <v>0</v>
          </cell>
          <cell r="Z52">
            <v>0</v>
          </cell>
          <cell r="AA52">
            <v>0</v>
          </cell>
          <cell r="AC52">
            <v>7</v>
          </cell>
          <cell r="AD52">
            <v>40422</v>
          </cell>
          <cell r="AE52">
            <v>3418225</v>
          </cell>
          <cell r="AF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S53">
            <v>333</v>
          </cell>
          <cell r="T53">
            <v>40897</v>
          </cell>
          <cell r="U53">
            <v>72000000</v>
          </cell>
          <cell r="W53" t="str">
            <v/>
          </cell>
          <cell r="X53">
            <v>0</v>
          </cell>
          <cell r="Y53">
            <v>0</v>
          </cell>
          <cell r="Z53">
            <v>0</v>
          </cell>
          <cell r="AA53">
            <v>0</v>
          </cell>
          <cell r="AC53">
            <v>7</v>
          </cell>
          <cell r="AD53">
            <v>40422</v>
          </cell>
          <cell r="AE53">
            <v>515000</v>
          </cell>
          <cell r="AF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W54" t="str">
            <v/>
          </cell>
          <cell r="X54">
            <v>0</v>
          </cell>
          <cell r="Y54">
            <v>0</v>
          </cell>
          <cell r="Z54">
            <v>0</v>
          </cell>
          <cell r="AA54">
            <v>0</v>
          </cell>
          <cell r="AC54">
            <v>7</v>
          </cell>
          <cell r="AD54">
            <v>40451</v>
          </cell>
          <cell r="AE54">
            <v>11500011</v>
          </cell>
          <cell r="AF54" t="str">
            <v>SUPERINTENDENCIA FINANCIERA</v>
          </cell>
        </row>
        <row r="55">
          <cell r="A55">
            <v>999</v>
          </cell>
          <cell r="B55">
            <v>5</v>
          </cell>
          <cell r="C55">
            <v>0</v>
          </cell>
          <cell r="D55">
            <v>0</v>
          </cell>
          <cell r="E55">
            <v>19</v>
          </cell>
          <cell r="F55">
            <v>4.5</v>
          </cell>
          <cell r="G55">
            <v>2</v>
          </cell>
          <cell r="H55">
            <v>1</v>
          </cell>
          <cell r="I55">
            <v>2</v>
          </cell>
          <cell r="J55" t="str">
            <v>Programa de Seguridad y Convivencia Ciudadana</v>
          </cell>
          <cell r="K55" t="str">
            <v>BID reconstrucción del original año 2000 (no están en uso)</v>
          </cell>
          <cell r="L55">
            <v>3</v>
          </cell>
          <cell r="M55">
            <v>36691</v>
          </cell>
          <cell r="N55">
            <v>0</v>
          </cell>
          <cell r="O55">
            <v>0</v>
          </cell>
          <cell r="P55">
            <v>0</v>
          </cell>
          <cell r="Q55">
            <v>1</v>
          </cell>
          <cell r="W55" t="str">
            <v/>
          </cell>
          <cell r="X55">
            <v>0</v>
          </cell>
          <cell r="Y55">
            <v>0</v>
          </cell>
          <cell r="Z55">
            <v>0</v>
          </cell>
          <cell r="AA55">
            <v>0</v>
          </cell>
          <cell r="AC55">
            <v>7</v>
          </cell>
          <cell r="AD55">
            <v>40451</v>
          </cell>
          <cell r="AE55">
            <v>15553763</v>
          </cell>
          <cell r="AF55" t="str">
            <v>FITCH RATINGS DE COLOMBIA S.A. SOCIEDAD CALIFICADORA DE VALORES</v>
          </cell>
        </row>
        <row r="56">
          <cell r="W56" t="str">
            <v/>
          </cell>
          <cell r="X56">
            <v>0</v>
          </cell>
          <cell r="Y56">
            <v>0</v>
          </cell>
          <cell r="Z56">
            <v>0</v>
          </cell>
          <cell r="AA56">
            <v>0</v>
          </cell>
          <cell r="AC56">
            <v>7</v>
          </cell>
          <cell r="AD56">
            <v>40452</v>
          </cell>
          <cell r="AE56">
            <v>3532165</v>
          </cell>
          <cell r="AF56">
            <v>0</v>
          </cell>
        </row>
        <row r="57">
          <cell r="W57" t="str">
            <v/>
          </cell>
          <cell r="X57">
            <v>0</v>
          </cell>
          <cell r="Y57">
            <v>0</v>
          </cell>
          <cell r="Z57">
            <v>0</v>
          </cell>
          <cell r="AA57">
            <v>0</v>
          </cell>
          <cell r="AC57">
            <v>7</v>
          </cell>
          <cell r="AD57">
            <v>40452</v>
          </cell>
          <cell r="AE57">
            <v>515000</v>
          </cell>
          <cell r="AF57">
            <v>0</v>
          </cell>
        </row>
        <row r="58">
          <cell r="W58" t="str">
            <v/>
          </cell>
          <cell r="X58">
            <v>0</v>
          </cell>
          <cell r="Y58">
            <v>0</v>
          </cell>
          <cell r="Z58">
            <v>0</v>
          </cell>
          <cell r="AA58">
            <v>0</v>
          </cell>
          <cell r="AC58">
            <v>7</v>
          </cell>
          <cell r="AD58">
            <v>40481</v>
          </cell>
          <cell r="AE58">
            <v>15553763</v>
          </cell>
          <cell r="AF58">
            <v>0</v>
          </cell>
        </row>
        <row r="59">
          <cell r="A59">
            <v>1998</v>
          </cell>
          <cell r="B59">
            <v>0</v>
          </cell>
          <cell r="C59">
            <v>0</v>
          </cell>
          <cell r="D59">
            <v>0</v>
          </cell>
          <cell r="E59">
            <v>0</v>
          </cell>
          <cell r="F59">
            <v>0.06</v>
          </cell>
          <cell r="W59" t="str">
            <v/>
          </cell>
          <cell r="X59">
            <v>0</v>
          </cell>
          <cell r="Y59">
            <v>0</v>
          </cell>
          <cell r="Z59">
            <v>0</v>
          </cell>
          <cell r="AA59">
            <v>0</v>
          </cell>
          <cell r="AC59">
            <v>7</v>
          </cell>
          <cell r="AD59">
            <v>40481</v>
          </cell>
          <cell r="AE59">
            <v>18067597</v>
          </cell>
          <cell r="AF59">
            <v>0</v>
          </cell>
        </row>
        <row r="60">
          <cell r="A60">
            <v>1999</v>
          </cell>
          <cell r="B60">
            <v>5.5300000000000002E-2</v>
          </cell>
          <cell r="C60">
            <v>0.21506896395198782</v>
          </cell>
          <cell r="D60">
            <v>9.2299999999999993E-2</v>
          </cell>
          <cell r="E60">
            <v>0.21920000000000001</v>
          </cell>
          <cell r="F60">
            <v>0.06</v>
          </cell>
          <cell r="W60" t="str">
            <v/>
          </cell>
          <cell r="X60">
            <v>0</v>
          </cell>
          <cell r="Y60">
            <v>0</v>
          </cell>
          <cell r="Z60">
            <v>0</v>
          </cell>
          <cell r="AA60">
            <v>0</v>
          </cell>
          <cell r="AC60">
            <v>7</v>
          </cell>
          <cell r="AD60">
            <v>40481</v>
          </cell>
          <cell r="AE60">
            <v>923232</v>
          </cell>
          <cell r="AF60">
            <v>0</v>
          </cell>
        </row>
        <row r="61">
          <cell r="A61">
            <v>2000</v>
          </cell>
          <cell r="B61">
            <v>6.5000000000000002E-2</v>
          </cell>
          <cell r="C61">
            <v>0.18967642773659521</v>
          </cell>
          <cell r="D61">
            <v>8.7499999999999994E-2</v>
          </cell>
          <cell r="E61">
            <v>0.13350000000000001</v>
          </cell>
          <cell r="F61">
            <v>0.06</v>
          </cell>
          <cell r="W61" t="str">
            <v/>
          </cell>
          <cell r="X61">
            <v>0</v>
          </cell>
          <cell r="Y61">
            <v>0</v>
          </cell>
          <cell r="Z61">
            <v>0</v>
          </cell>
          <cell r="AA61">
            <v>0</v>
          </cell>
          <cell r="AC61">
            <v>7</v>
          </cell>
          <cell r="AD61">
            <v>40483</v>
          </cell>
          <cell r="AE61">
            <v>3418225</v>
          </cell>
          <cell r="AF61">
            <v>0</v>
          </cell>
        </row>
        <row r="62">
          <cell r="A62">
            <v>2001</v>
          </cell>
          <cell r="B62">
            <v>3.27E-2</v>
          </cell>
          <cell r="C62">
            <v>2.7812917754510558E-2</v>
          </cell>
          <cell r="D62">
            <v>7.6499999999999999E-2</v>
          </cell>
          <cell r="E62">
            <v>0.115</v>
          </cell>
          <cell r="F62">
            <v>0.06</v>
          </cell>
          <cell r="W62" t="str">
            <v/>
          </cell>
          <cell r="X62">
            <v>0</v>
          </cell>
          <cell r="Y62">
            <v>0</v>
          </cell>
          <cell r="Z62">
            <v>0</v>
          </cell>
          <cell r="AA62">
            <v>0</v>
          </cell>
          <cell r="AC62">
            <v>7</v>
          </cell>
          <cell r="AD62">
            <v>40483</v>
          </cell>
          <cell r="AE62">
            <v>515000</v>
          </cell>
          <cell r="AF62">
            <v>0</v>
          </cell>
        </row>
        <row r="63">
          <cell r="A63">
            <v>2002</v>
          </cell>
          <cell r="B63">
            <v>1.38E-2</v>
          </cell>
          <cell r="C63">
            <v>0.25035571190390993</v>
          </cell>
          <cell r="D63">
            <v>6.9900000000000004E-2</v>
          </cell>
          <cell r="E63">
            <v>7.6999999999999999E-2</v>
          </cell>
          <cell r="F63">
            <v>0.06</v>
          </cell>
          <cell r="W63" t="str">
            <v/>
          </cell>
          <cell r="X63">
            <v>0</v>
          </cell>
          <cell r="Y63">
            <v>0</v>
          </cell>
          <cell r="Z63">
            <v>0</v>
          </cell>
          <cell r="AA63">
            <v>0</v>
          </cell>
          <cell r="AC63">
            <v>7</v>
          </cell>
          <cell r="AD63">
            <v>40513</v>
          </cell>
          <cell r="AE63">
            <v>515000</v>
          </cell>
          <cell r="AF63">
            <v>0</v>
          </cell>
        </row>
        <row r="64">
          <cell r="A64">
            <v>2003</v>
          </cell>
          <cell r="B64">
            <v>1.2200000000000001E-2</v>
          </cell>
          <cell r="C64">
            <v>-3.022211052119006E-2</v>
          </cell>
          <cell r="D64">
            <v>6.4899999999999999E-2</v>
          </cell>
          <cell r="E64">
            <v>7.9200000000000007E-2</v>
          </cell>
          <cell r="F64">
            <v>0.06</v>
          </cell>
          <cell r="W64" t="str">
            <v/>
          </cell>
          <cell r="X64">
            <v>0</v>
          </cell>
          <cell r="Y64">
            <v>0</v>
          </cell>
          <cell r="Z64">
            <v>0</v>
          </cell>
          <cell r="AA64">
            <v>0</v>
          </cell>
          <cell r="AC64">
            <v>7</v>
          </cell>
          <cell r="AD64">
            <v>40513</v>
          </cell>
          <cell r="AE64">
            <v>3532165</v>
          </cell>
          <cell r="AF64" t="str">
            <v>DECEVAL - Bonos 2006</v>
          </cell>
        </row>
        <row r="65">
          <cell r="A65">
            <v>2004</v>
          </cell>
          <cell r="B65">
            <v>2.7806299999999999E-2</v>
          </cell>
          <cell r="C65">
            <v>-0.13982384340996543</v>
          </cell>
          <cell r="D65">
            <v>5.4979751527215237E-2</v>
          </cell>
          <cell r="E65">
            <v>7.7100000000000002E-2</v>
          </cell>
          <cell r="F65">
            <v>0.06</v>
          </cell>
          <cell r="W65" t="str">
            <v/>
          </cell>
          <cell r="X65">
            <v>0</v>
          </cell>
          <cell r="Y65">
            <v>0</v>
          </cell>
          <cell r="Z65">
            <v>0</v>
          </cell>
          <cell r="AA65">
            <v>0</v>
          </cell>
          <cell r="AC65">
            <v>7</v>
          </cell>
          <cell r="AD65">
            <v>40892</v>
          </cell>
          <cell r="AE65">
            <v>110904515.34999999</v>
          </cell>
          <cell r="AF65" t="str">
            <v>gtos fin bonos</v>
          </cell>
        </row>
        <row r="66">
          <cell r="A66">
            <v>2005</v>
          </cell>
          <cell r="B66">
            <v>4.7E-2</v>
          </cell>
          <cell r="C66">
            <v>-4.4159430902814156E-2</v>
          </cell>
          <cell r="D66">
            <v>4.8536109303839003E-2</v>
          </cell>
          <cell r="E66">
            <v>6.3100000000000003E-2</v>
          </cell>
          <cell r="F66">
            <v>0.06</v>
          </cell>
          <cell r="W66" t="str">
            <v/>
          </cell>
          <cell r="X66">
            <v>0</v>
          </cell>
          <cell r="Y66">
            <v>0</v>
          </cell>
          <cell r="Z66">
            <v>0</v>
          </cell>
          <cell r="AA66">
            <v>0</v>
          </cell>
          <cell r="AC66">
            <v>7</v>
          </cell>
          <cell r="AD66">
            <v>41258</v>
          </cell>
          <cell r="AE66">
            <v>127540192.65249997</v>
          </cell>
          <cell r="AF66" t="str">
            <v>gtos fin bonos</v>
          </cell>
        </row>
        <row r="67">
          <cell r="A67">
            <v>2006</v>
          </cell>
          <cell r="B67">
            <v>5.3699999999999998E-2</v>
          </cell>
          <cell r="C67">
            <v>-1.9888627190025376E-2</v>
          </cell>
          <cell r="D67">
            <v>4.48E-2</v>
          </cell>
          <cell r="E67">
            <v>6.7500000000000004E-2</v>
          </cell>
          <cell r="F67">
            <v>0.06</v>
          </cell>
          <cell r="W67" t="str">
            <v/>
          </cell>
          <cell r="X67">
            <v>0</v>
          </cell>
          <cell r="Y67">
            <v>0</v>
          </cell>
          <cell r="Z67">
            <v>0</v>
          </cell>
          <cell r="AA67">
            <v>0</v>
          </cell>
          <cell r="AC67">
            <v>7</v>
          </cell>
          <cell r="AD67">
            <v>41623</v>
          </cell>
          <cell r="AE67">
            <v>146671221.55037495</v>
          </cell>
          <cell r="AF67" t="str">
            <v>gtos fin bonos</v>
          </cell>
        </row>
        <row r="68">
          <cell r="A68">
            <v>2007</v>
          </cell>
          <cell r="B68">
            <v>4.5962500000000003E-2</v>
          </cell>
          <cell r="C68">
            <v>-0.10006744714778959</v>
          </cell>
          <cell r="D68">
            <v>5.6899999999999999E-2</v>
          </cell>
          <cell r="E68">
            <v>8.9800000000000005E-2</v>
          </cell>
          <cell r="F68">
            <v>0.06</v>
          </cell>
          <cell r="W68" t="str">
            <v/>
          </cell>
          <cell r="X68">
            <v>0</v>
          </cell>
          <cell r="Y68">
            <v>0</v>
          </cell>
          <cell r="Z68">
            <v>0</v>
          </cell>
          <cell r="AA68">
            <v>0</v>
          </cell>
          <cell r="AC68">
            <v>7</v>
          </cell>
          <cell r="AD68">
            <v>41988</v>
          </cell>
          <cell r="AE68">
            <v>168671904.78293121</v>
          </cell>
          <cell r="AF68" t="str">
            <v>gtos fin bonos</v>
          </cell>
        </row>
        <row r="69">
          <cell r="A69">
            <v>2008</v>
          </cell>
          <cell r="B69">
            <v>1.7500000000000002E-2</v>
          </cell>
          <cell r="C69">
            <v>0.11357680319243979</v>
          </cell>
          <cell r="D69">
            <v>7.6700000000000004E-2</v>
          </cell>
          <cell r="E69">
            <v>0.1033</v>
          </cell>
          <cell r="F69">
            <v>0.06</v>
          </cell>
          <cell r="AC69">
            <v>7</v>
          </cell>
          <cell r="AD69">
            <v>42353</v>
          </cell>
          <cell r="AE69">
            <v>193972690.50037086</v>
          </cell>
          <cell r="AF69" t="str">
            <v>gtos fin bonos</v>
          </cell>
        </row>
        <row r="70">
          <cell r="A70">
            <v>2009</v>
          </cell>
          <cell r="B70">
            <v>4.2969999999999996E-3</v>
          </cell>
          <cell r="C70">
            <v>-8.8857589844846929E-2</v>
          </cell>
          <cell r="D70">
            <v>0.02</v>
          </cell>
          <cell r="E70">
            <v>4.1099999999999998E-2</v>
          </cell>
          <cell r="F70">
            <v>0.06</v>
          </cell>
          <cell r="AC70">
            <v>7</v>
          </cell>
          <cell r="AD70">
            <v>42719</v>
          </cell>
          <cell r="AE70">
            <v>223068594.07542646</v>
          </cell>
          <cell r="AF70" t="str">
            <v>gtos fin bonos</v>
          </cell>
        </row>
        <row r="71">
          <cell r="A71">
            <v>2010</v>
          </cell>
          <cell r="B71">
            <v>4.5659999999999997E-3</v>
          </cell>
          <cell r="C71">
            <v>-6.3715922376640588E-2</v>
          </cell>
          <cell r="D71">
            <v>3.1699999999999999E-2</v>
          </cell>
          <cell r="E71">
            <v>3.4700000000000002E-2</v>
          </cell>
          <cell r="F71">
            <v>0.06</v>
          </cell>
          <cell r="AC71">
            <v>44</v>
          </cell>
          <cell r="AD71">
            <v>40892</v>
          </cell>
          <cell r="AE71">
            <v>57613108.249999993</v>
          </cell>
          <cell r="AF71" t="str">
            <v>operaciones conexas deuda int</v>
          </cell>
        </row>
        <row r="72">
          <cell r="A72">
            <v>2011</v>
          </cell>
          <cell r="B72">
            <v>9.0197524999999987E-3</v>
          </cell>
          <cell r="C72">
            <v>-6.9448497227895256E-3</v>
          </cell>
          <cell r="D72">
            <v>4.1820000000000003E-2</v>
          </cell>
          <cell r="E72">
            <v>6.3904942857142849E-2</v>
          </cell>
          <cell r="F72">
            <v>7.6100000000000001E-2</v>
          </cell>
          <cell r="AC72">
            <v>44</v>
          </cell>
          <cell r="AD72">
            <v>41258</v>
          </cell>
          <cell r="AE72">
            <v>66255074.48749999</v>
          </cell>
          <cell r="AF72" t="str">
            <v>operaciones conexas deuda int</v>
          </cell>
        </row>
        <row r="73">
          <cell r="A73">
            <v>2012</v>
          </cell>
          <cell r="B73">
            <v>1.1614299999999999E-2</v>
          </cell>
          <cell r="C73">
            <v>-2.4952562285254443E-2</v>
          </cell>
          <cell r="D73">
            <v>3.8820400000000005E-2</v>
          </cell>
          <cell r="E73">
            <v>8.3845699999999995E-2</v>
          </cell>
          <cell r="F73">
            <v>5.5685000000000005E-2</v>
          </cell>
          <cell r="AC73">
            <v>44</v>
          </cell>
          <cell r="AD73">
            <v>41623</v>
          </cell>
          <cell r="AE73">
            <v>76193335.660624981</v>
          </cell>
          <cell r="AF73" t="str">
            <v>operaciones conexas deuda int</v>
          </cell>
        </row>
        <row r="74">
          <cell r="A74">
            <v>2013</v>
          </cell>
          <cell r="B74">
            <v>4.3505833333333296E-3</v>
          </cell>
          <cell r="C74">
            <v>8.9694213987999274E-2</v>
          </cell>
          <cell r="D74">
            <v>1.9400000000000001E-2</v>
          </cell>
          <cell r="E74">
            <v>4.07E-2</v>
          </cell>
          <cell r="F74">
            <v>3.5000000000000003E-2</v>
          </cell>
          <cell r="AC74">
            <v>44</v>
          </cell>
          <cell r="AD74">
            <v>41988</v>
          </cell>
          <cell r="AE74">
            <v>87622336.009718716</v>
          </cell>
          <cell r="AF74" t="str">
            <v>operaciones conexas deuda int</v>
          </cell>
        </row>
        <row r="75">
          <cell r="A75">
            <v>2014</v>
          </cell>
          <cell r="B75">
            <v>1.0301724999999999E-2</v>
          </cell>
          <cell r="C75">
            <v>4.7718319590396518E-2</v>
          </cell>
          <cell r="D75">
            <v>4.7729999999999995E-2</v>
          </cell>
          <cell r="E75">
            <v>7.573160000000001E-2</v>
          </cell>
          <cell r="F75">
            <v>5.5685000000000005E-2</v>
          </cell>
          <cell r="AC75">
            <v>44</v>
          </cell>
          <cell r="AD75">
            <v>42353</v>
          </cell>
          <cell r="AE75">
            <v>100765686.41117652</v>
          </cell>
          <cell r="AF75" t="str">
            <v>operaciones conexas deuda int</v>
          </cell>
        </row>
        <row r="76">
          <cell r="A76">
            <v>2015</v>
          </cell>
          <cell r="B76">
            <v>1.32053E-2</v>
          </cell>
          <cell r="C76">
            <v>1.120809889571639E-2</v>
          </cell>
          <cell r="D76">
            <v>4.7729999999999995E-2</v>
          </cell>
          <cell r="E76">
            <v>8.3088648106000029E-2</v>
          </cell>
          <cell r="F76">
            <v>5.5685000000000005E-2</v>
          </cell>
          <cell r="AC76">
            <v>44</v>
          </cell>
          <cell r="AD76">
            <v>42719</v>
          </cell>
          <cell r="AE76">
            <v>115880539.37285298</v>
          </cell>
          <cell r="AF76" t="str">
            <v>operaciones conexas deuda int</v>
          </cell>
        </row>
        <row r="77">
          <cell r="A77">
            <v>2016</v>
          </cell>
          <cell r="B77">
            <v>2.1080749999999999E-2</v>
          </cell>
          <cell r="C77">
            <v>9.4401504684424875E-3</v>
          </cell>
          <cell r="D77">
            <v>4.7729999999999995E-2</v>
          </cell>
          <cell r="E77">
            <v>8.3088648106000029E-2</v>
          </cell>
          <cell r="F77">
            <v>5.5685000000000005E-2</v>
          </cell>
          <cell r="AC77">
            <v>44</v>
          </cell>
          <cell r="AD77">
            <v>43084</v>
          </cell>
          <cell r="AE77">
            <v>133262620.27878092</v>
          </cell>
          <cell r="AF77" t="str">
            <v>operaciones conexas deuda int</v>
          </cell>
        </row>
        <row r="78">
          <cell r="A78">
            <v>2017</v>
          </cell>
          <cell r="B78">
            <v>3.9377250000000003E-2</v>
          </cell>
          <cell r="C78">
            <v>7.859409763901537E-3</v>
          </cell>
          <cell r="D78">
            <v>4.7729999999999995E-2</v>
          </cell>
          <cell r="E78">
            <v>8.3088648106000029E-2</v>
          </cell>
          <cell r="F78">
            <v>5.5685000000000005E-2</v>
          </cell>
          <cell r="AC78">
            <v>44</v>
          </cell>
          <cell r="AD78">
            <v>43449</v>
          </cell>
          <cell r="AE78">
            <v>153252013.32059804</v>
          </cell>
          <cell r="AF78" t="str">
            <v>operaciones conexas deuda int</v>
          </cell>
        </row>
        <row r="79">
          <cell r="A79">
            <v>2018</v>
          </cell>
          <cell r="B79">
            <v>3.9377250000000003E-2</v>
          </cell>
          <cell r="C79">
            <v>7.6228296708182874E-3</v>
          </cell>
          <cell r="D79">
            <v>4.7729999999999995E-2</v>
          </cell>
          <cell r="E79">
            <v>8.3088648106000029E-2</v>
          </cell>
          <cell r="F79">
            <v>5.5685000000000005E-2</v>
          </cell>
          <cell r="AC79">
            <v>44</v>
          </cell>
          <cell r="AD79">
            <v>43814</v>
          </cell>
          <cell r="AE79">
            <v>176239815.31868774</v>
          </cell>
          <cell r="AF79" t="str">
            <v>operaciones conexas deuda int</v>
          </cell>
        </row>
        <row r="80">
          <cell r="A80">
            <v>2019</v>
          </cell>
          <cell r="B80">
            <v>3.9377250000000003E-2</v>
          </cell>
          <cell r="C80">
            <v>9.8877939409294235E-3</v>
          </cell>
          <cell r="D80">
            <v>4.7729999999999995E-2</v>
          </cell>
          <cell r="E80">
            <v>8.3088648106000029E-2</v>
          </cell>
          <cell r="F80">
            <v>5.5685000000000005E-2</v>
          </cell>
          <cell r="AC80">
            <v>44</v>
          </cell>
          <cell r="AD80">
            <v>44180</v>
          </cell>
          <cell r="AE80">
            <v>202675787.61649087</v>
          </cell>
          <cell r="AF80" t="str">
            <v>operaciones conexas deuda int</v>
          </cell>
        </row>
        <row r="81">
          <cell r="A81">
            <v>2020</v>
          </cell>
          <cell r="B81">
            <v>3.9377250000000003E-2</v>
          </cell>
          <cell r="C81">
            <v>9.8888925485149937E-3</v>
          </cell>
          <cell r="D81">
            <v>4.7729999999999995E-2</v>
          </cell>
          <cell r="E81">
            <v>8.3088648106000029E-2</v>
          </cell>
          <cell r="F81">
            <v>5.5685000000000005E-2</v>
          </cell>
          <cell r="AC81">
            <v>44</v>
          </cell>
          <cell r="AD81">
            <v>44545</v>
          </cell>
          <cell r="AE81">
            <v>233077155.75896448</v>
          </cell>
          <cell r="AF81" t="str">
            <v>operaciones conexas deuda int</v>
          </cell>
        </row>
        <row r="82">
          <cell r="A82">
            <v>2021</v>
          </cell>
          <cell r="B82">
            <v>3.9377250000000003E-2</v>
          </cell>
          <cell r="C82">
            <v>9.8899805193375379E-3</v>
          </cell>
          <cell r="D82">
            <v>4.7729999999999995E-2</v>
          </cell>
          <cell r="E82">
            <v>8.3088648106000029E-2</v>
          </cell>
          <cell r="F82">
            <v>5.5685000000000005E-2</v>
          </cell>
          <cell r="AC82">
            <v>44</v>
          </cell>
          <cell r="AD82">
            <v>44910</v>
          </cell>
          <cell r="AE82">
            <v>268038729.12280914</v>
          </cell>
          <cell r="AF82" t="str">
            <v>operaciones conexas deuda int</v>
          </cell>
        </row>
        <row r="83">
          <cell r="A83">
            <v>2022</v>
          </cell>
          <cell r="B83">
            <v>3.9377250000000003E-2</v>
          </cell>
          <cell r="C83">
            <v>9.8910579540496535E-3</v>
          </cell>
          <cell r="D83">
            <v>4.7729999999999995E-2</v>
          </cell>
          <cell r="E83">
            <v>8.3088648106000029E-2</v>
          </cell>
          <cell r="F83">
            <v>5.5685000000000005E-2</v>
          </cell>
          <cell r="AC83">
            <v>44</v>
          </cell>
          <cell r="AD83">
            <v>45275</v>
          </cell>
          <cell r="AE83">
            <v>308244538.49123049</v>
          </cell>
          <cell r="AF83">
            <v>0</v>
          </cell>
        </row>
        <row r="84">
          <cell r="A84">
            <v>2023</v>
          </cell>
          <cell r="B84">
            <v>3.9377250000000003E-2</v>
          </cell>
          <cell r="C84">
            <v>9.8921249523973298E-3</v>
          </cell>
          <cell r="D84">
            <v>4.7729999999999995E-2</v>
          </cell>
          <cell r="E84">
            <v>8.3088648106000029E-2</v>
          </cell>
          <cell r="F84">
            <v>5.5685000000000005E-2</v>
          </cell>
          <cell r="AC84">
            <v>44</v>
          </cell>
          <cell r="AD84">
            <v>45641</v>
          </cell>
          <cell r="AE84">
            <v>354481219.26491505</v>
          </cell>
          <cell r="AF84">
            <v>0</v>
          </cell>
        </row>
        <row r="85">
          <cell r="A85">
            <v>2024</v>
          </cell>
          <cell r="B85">
            <v>3.9377250000000003E-2</v>
          </cell>
          <cell r="C85">
            <v>9.8931816132266093E-3</v>
          </cell>
          <cell r="D85">
            <v>4.7729999999999995E-2</v>
          </cell>
          <cell r="E85">
            <v>8.3088648106000029E-2</v>
          </cell>
          <cell r="F85">
            <v>5.5685000000000005E-2</v>
          </cell>
          <cell r="AC85">
            <v>45</v>
          </cell>
          <cell r="AD85">
            <v>40892</v>
          </cell>
          <cell r="AE85">
            <v>78874745.25</v>
          </cell>
          <cell r="AF85" t="str">
            <v>operaciones conexas deuda ext</v>
          </cell>
        </row>
        <row r="86">
          <cell r="A86">
            <v>2025</v>
          </cell>
          <cell r="B86">
            <v>3.9377250000000003E-2</v>
          </cell>
          <cell r="C86">
            <v>1.6120966823884201E-2</v>
          </cell>
          <cell r="D86">
            <v>4.7729999999999995E-2</v>
          </cell>
          <cell r="E86">
            <v>8.0194259539999577E-2</v>
          </cell>
          <cell r="F86">
            <v>7.6100000000000001E-2</v>
          </cell>
          <cell r="AC86">
            <v>45</v>
          </cell>
          <cell r="AD86">
            <v>41258</v>
          </cell>
          <cell r="AE86">
            <v>90705957.037499994</v>
          </cell>
          <cell r="AF86" t="str">
            <v>operaciones conexas deuda ext</v>
          </cell>
        </row>
        <row r="87">
          <cell r="A87">
            <v>2026</v>
          </cell>
          <cell r="B87">
            <v>3.9377250000000003E-2</v>
          </cell>
          <cell r="C87">
            <v>1.6120966823884201E-2</v>
          </cell>
          <cell r="D87">
            <v>4.7729999999999995E-2</v>
          </cell>
          <cell r="E87">
            <v>8.0194259539999577E-2</v>
          </cell>
          <cell r="F87">
            <v>7.6100000000000001E-2</v>
          </cell>
          <cell r="AC87">
            <v>45</v>
          </cell>
          <cell r="AD87">
            <v>41623</v>
          </cell>
          <cell r="AE87">
            <v>104311850.59312499</v>
          </cell>
          <cell r="AF87" t="str">
            <v>operaciones conexas deuda ext</v>
          </cell>
        </row>
        <row r="88">
          <cell r="A88">
            <v>2027</v>
          </cell>
          <cell r="B88">
            <v>3.9377250000000003E-2</v>
          </cell>
          <cell r="C88">
            <v>1.6120966823884201E-2</v>
          </cell>
          <cell r="D88">
            <v>4.7729999999999995E-2</v>
          </cell>
          <cell r="E88">
            <v>8.0194259539999577E-2</v>
          </cell>
          <cell r="F88">
            <v>7.6100000000000001E-2</v>
          </cell>
          <cell r="AC88">
            <v>45</v>
          </cell>
          <cell r="AD88">
            <v>41988</v>
          </cell>
          <cell r="AE88">
            <v>119958628.18209372</v>
          </cell>
          <cell r="AF88" t="str">
            <v>operaciones conexas deuda ext</v>
          </cell>
        </row>
        <row r="89">
          <cell r="A89">
            <v>2028</v>
          </cell>
          <cell r="B89">
            <v>3.9377250000000003E-2</v>
          </cell>
          <cell r="C89">
            <v>1.6120966823884201E-2</v>
          </cell>
          <cell r="D89">
            <v>4.7729999999999995E-2</v>
          </cell>
          <cell r="E89">
            <v>8.0194259539999577E-2</v>
          </cell>
          <cell r="F89">
            <v>7.6100000000000001E-2</v>
          </cell>
          <cell r="AC89">
            <v>45</v>
          </cell>
          <cell r="AD89">
            <v>42353</v>
          </cell>
          <cell r="AE89">
            <v>137952422.40940776</v>
          </cell>
          <cell r="AF89" t="str">
            <v>operaciones conexas deuda ext</v>
          </cell>
        </row>
        <row r="90">
          <cell r="A90">
            <v>2029</v>
          </cell>
          <cell r="B90">
            <v>3.9377250000000003E-2</v>
          </cell>
          <cell r="C90">
            <v>1.6120966823884201E-2</v>
          </cell>
          <cell r="D90">
            <v>4.7729999999999995E-2</v>
          </cell>
          <cell r="E90">
            <v>8.0194259539999577E-2</v>
          </cell>
          <cell r="F90">
            <v>7.6100000000000001E-2</v>
          </cell>
          <cell r="AC90">
            <v>45</v>
          </cell>
          <cell r="AD90">
            <v>42719</v>
          </cell>
          <cell r="AE90">
            <v>158645285.77081892</v>
          </cell>
          <cell r="AF90" t="str">
            <v>operaciones conexas deuda ext</v>
          </cell>
        </row>
        <row r="91">
          <cell r="A91">
            <v>2030</v>
          </cell>
          <cell r="B91">
            <v>3.9377250000000003E-2</v>
          </cell>
          <cell r="C91">
            <v>1.6120966823884201E-2</v>
          </cell>
          <cell r="D91">
            <v>4.7729999999999995E-2</v>
          </cell>
          <cell r="E91">
            <v>8.0194259539999577E-2</v>
          </cell>
          <cell r="F91">
            <v>7.6100000000000001E-2</v>
          </cell>
          <cell r="AC91">
            <v>45</v>
          </cell>
          <cell r="AD91">
            <v>43084</v>
          </cell>
          <cell r="AE91">
            <v>182442078.63644174</v>
          </cell>
          <cell r="AF91" t="str">
            <v>operaciones conexas deuda ext</v>
          </cell>
        </row>
        <row r="92">
          <cell r="A92">
            <v>2031</v>
          </cell>
          <cell r="B92">
            <v>3.9377250000000003E-2</v>
          </cell>
          <cell r="C92">
            <v>1.6120966823884201E-2</v>
          </cell>
          <cell r="D92">
            <v>4.7729999999999995E-2</v>
          </cell>
          <cell r="E92">
            <v>8.0194259539999577E-2</v>
          </cell>
          <cell r="F92">
            <v>7.6100000000000001E-2</v>
          </cell>
          <cell r="AC92">
            <v>45</v>
          </cell>
          <cell r="AD92">
            <v>43449</v>
          </cell>
          <cell r="AE92">
            <v>209808390.43190798</v>
          </cell>
          <cell r="AF92" t="str">
            <v>operaciones conexas deuda ext</v>
          </cell>
        </row>
        <row r="93">
          <cell r="A93">
            <v>2032</v>
          </cell>
          <cell r="B93">
            <v>2.1478500000000001E-2</v>
          </cell>
          <cell r="C93">
            <v>1.6120966823884201E-2</v>
          </cell>
          <cell r="D93">
            <v>0.03</v>
          </cell>
          <cell r="E93">
            <v>6.2402640000000176E-2</v>
          </cell>
          <cell r="F93">
            <v>7.6100000000000001E-2</v>
          </cell>
          <cell r="AC93">
            <v>45</v>
          </cell>
          <cell r="AD93">
            <v>43814</v>
          </cell>
          <cell r="AE93">
            <v>241279648.99669415</v>
          </cell>
          <cell r="AF93" t="str">
            <v>operaciones conexas deuda ext</v>
          </cell>
        </row>
        <row r="94">
          <cell r="A94">
            <v>2033</v>
          </cell>
          <cell r="B94">
            <v>2.1478500000000001E-2</v>
          </cell>
          <cell r="C94">
            <v>1.6120966823884201E-2</v>
          </cell>
          <cell r="D94">
            <v>0.04</v>
          </cell>
          <cell r="E94">
            <v>6.2402640000000176E-2</v>
          </cell>
          <cell r="F94">
            <v>7.6100000000000001E-2</v>
          </cell>
          <cell r="AC94">
            <v>45</v>
          </cell>
          <cell r="AD94">
            <v>44180</v>
          </cell>
          <cell r="AE94">
            <v>277471596.34619826</v>
          </cell>
          <cell r="AF94" t="str">
            <v>operaciones conexas deuda ext</v>
          </cell>
        </row>
        <row r="95">
          <cell r="A95">
            <v>2034</v>
          </cell>
          <cell r="B95">
            <v>2.1478500000000001E-2</v>
          </cell>
          <cell r="C95">
            <v>1.6120966823884201E-2</v>
          </cell>
          <cell r="D95">
            <v>0.04</v>
          </cell>
          <cell r="E95">
            <v>6.2402640000000176E-2</v>
          </cell>
          <cell r="F95">
            <v>7.6100000000000001E-2</v>
          </cell>
          <cell r="AC95">
            <v>45</v>
          </cell>
          <cell r="AD95">
            <v>44545</v>
          </cell>
          <cell r="AE95">
            <v>319092335.79812795</v>
          </cell>
          <cell r="AF95" t="str">
            <v>operaciones conexas deuda ext</v>
          </cell>
        </row>
        <row r="96">
          <cell r="A96">
            <v>2035</v>
          </cell>
          <cell r="B96">
            <v>2.1478500000000001E-2</v>
          </cell>
          <cell r="C96">
            <v>1.6120966823884201E-2</v>
          </cell>
          <cell r="D96">
            <v>0.04</v>
          </cell>
          <cell r="E96">
            <v>6.2402640000000176E-2</v>
          </cell>
          <cell r="F96">
            <v>7.6100000000000001E-2</v>
          </cell>
          <cell r="AC96">
            <v>45</v>
          </cell>
          <cell r="AD96">
            <v>44910</v>
          </cell>
          <cell r="AE96">
            <v>366956186.1678471</v>
          </cell>
          <cell r="AF96" t="str">
            <v>operaciones conexas deuda ext</v>
          </cell>
        </row>
        <row r="97">
          <cell r="A97">
            <v>2036</v>
          </cell>
          <cell r="B97">
            <v>0.04</v>
          </cell>
          <cell r="C97">
            <v>1.6120966823884201E-2</v>
          </cell>
          <cell r="D97">
            <v>0.04</v>
          </cell>
          <cell r="E97">
            <v>6.2402640000000176E-2</v>
          </cell>
          <cell r="F97">
            <v>7.6100000000000001E-2</v>
          </cell>
          <cell r="AC97">
            <v>45</v>
          </cell>
          <cell r="AD97">
            <v>45275</v>
          </cell>
          <cell r="AE97">
            <v>421999614.09302413</v>
          </cell>
          <cell r="AF97">
            <v>0</v>
          </cell>
        </row>
        <row r="98">
          <cell r="A98">
            <v>2037</v>
          </cell>
          <cell r="B98">
            <v>0.04</v>
          </cell>
          <cell r="C98">
            <v>1.6120966823884201E-2</v>
          </cell>
          <cell r="D98">
            <v>0.04</v>
          </cell>
          <cell r="E98">
            <v>6.2402640000000176E-2</v>
          </cell>
          <cell r="F98">
            <v>7.6100000000000001E-2</v>
          </cell>
          <cell r="AC98">
            <v>45</v>
          </cell>
          <cell r="AD98">
            <v>45641</v>
          </cell>
          <cell r="AE98">
            <v>485299556.20697773</v>
          </cell>
          <cell r="AF98">
            <v>0</v>
          </cell>
        </row>
        <row r="99">
          <cell r="A99">
            <v>2038</v>
          </cell>
          <cell r="B99">
            <v>0.04</v>
          </cell>
          <cell r="C99">
            <v>1.6120966823884201E-2</v>
          </cell>
          <cell r="D99">
            <v>0.04</v>
          </cell>
          <cell r="E99">
            <v>6.2402640000000176E-2</v>
          </cell>
          <cell r="F99">
            <v>7.6100000000000001E-2</v>
          </cell>
          <cell r="AC99">
            <v>55</v>
          </cell>
          <cell r="AD99">
            <v>41958</v>
          </cell>
          <cell r="AE99">
            <v>220095000</v>
          </cell>
          <cell r="AF99" t="str">
            <v>costos anuales recurrentes emision bono 2014.</v>
          </cell>
        </row>
        <row r="100">
          <cell r="A100">
            <v>2039</v>
          </cell>
          <cell r="B100">
            <v>0.04</v>
          </cell>
          <cell r="C100">
            <v>1.6120966823884201E-2</v>
          </cell>
          <cell r="D100">
            <v>0.04</v>
          </cell>
          <cell r="E100">
            <v>6.2402640000000176E-2</v>
          </cell>
          <cell r="F100">
            <v>7.6100000000000001E-2</v>
          </cell>
          <cell r="AC100">
            <v>55</v>
          </cell>
          <cell r="AD100">
            <v>42323</v>
          </cell>
          <cell r="AE100">
            <v>226697850</v>
          </cell>
          <cell r="AF100" t="str">
            <v>costos anuales recurrentes emision bono 2014.</v>
          </cell>
        </row>
        <row r="101">
          <cell r="A101">
            <v>2040</v>
          </cell>
          <cell r="B101">
            <v>0.04</v>
          </cell>
          <cell r="C101">
            <v>1.6120966823884201E-2</v>
          </cell>
          <cell r="D101">
            <v>0.04</v>
          </cell>
          <cell r="E101">
            <v>6.2402640000000176E-2</v>
          </cell>
          <cell r="F101">
            <v>7.6100000000000001E-2</v>
          </cell>
          <cell r="AC101">
            <v>55</v>
          </cell>
          <cell r="AD101">
            <v>42689</v>
          </cell>
          <cell r="AE101">
            <v>233498785.5</v>
          </cell>
          <cell r="AF101" t="str">
            <v>costos anuales recurrentes emision bono 2014.</v>
          </cell>
        </row>
        <row r="102">
          <cell r="A102">
            <v>2041</v>
          </cell>
          <cell r="B102">
            <v>0.04</v>
          </cell>
          <cell r="C102">
            <v>1.6120966823884201E-2</v>
          </cell>
          <cell r="D102">
            <v>0.04</v>
          </cell>
          <cell r="E102">
            <v>6.2402640000000176E-2</v>
          </cell>
          <cell r="F102">
            <v>7.6100000000000001E-2</v>
          </cell>
          <cell r="AC102">
            <v>55</v>
          </cell>
          <cell r="AD102">
            <v>43054</v>
          </cell>
          <cell r="AE102">
            <v>240503749.065</v>
          </cell>
          <cell r="AF102" t="str">
            <v>costos anuales recurrentes emision bono 2014.</v>
          </cell>
        </row>
        <row r="103">
          <cell r="A103">
            <v>2042</v>
          </cell>
          <cell r="B103">
            <v>0.04</v>
          </cell>
          <cell r="C103">
            <v>1.6120966823884201E-2</v>
          </cell>
          <cell r="D103">
            <v>0.04</v>
          </cell>
          <cell r="E103">
            <v>6.2402640000000176E-2</v>
          </cell>
          <cell r="F103">
            <v>7.6100000000000001E-2</v>
          </cell>
          <cell r="AC103">
            <v>55</v>
          </cell>
          <cell r="AD103">
            <v>43419</v>
          </cell>
          <cell r="AE103">
            <v>247718861.53694999</v>
          </cell>
          <cell r="AF103" t="str">
            <v>costos anuales recurrentes emision bono 2014.</v>
          </cell>
        </row>
        <row r="104">
          <cell r="AC104">
            <v>55</v>
          </cell>
          <cell r="AD104">
            <v>43784</v>
          </cell>
          <cell r="AE104">
            <v>255150427.38305849</v>
          </cell>
          <cell r="AF104" t="str">
            <v>costos anuales recurrentes emision bono 2014.</v>
          </cell>
        </row>
        <row r="105">
          <cell r="AC105">
            <v>55</v>
          </cell>
          <cell r="AD105">
            <v>44150</v>
          </cell>
          <cell r="AE105">
            <v>262804940.20455024</v>
          </cell>
          <cell r="AF105" t="str">
            <v>costos anuales recurrentes emision bono 2014.</v>
          </cell>
        </row>
        <row r="106">
          <cell r="AC106">
            <v>55</v>
          </cell>
          <cell r="AD106">
            <v>44515</v>
          </cell>
          <cell r="AE106">
            <v>270689088.41068673</v>
          </cell>
          <cell r="AF106" t="str">
            <v>costos anuales recurrentes emision bono 2014.</v>
          </cell>
        </row>
        <row r="107">
          <cell r="AC107">
            <v>55</v>
          </cell>
          <cell r="AD107">
            <v>44880</v>
          </cell>
          <cell r="AE107">
            <v>278809761.06300735</v>
          </cell>
          <cell r="AF107" t="str">
            <v>costos anuales recurrentes emision bono 2014.</v>
          </cell>
        </row>
        <row r="108">
          <cell r="AC108">
            <v>55</v>
          </cell>
          <cell r="AD108">
            <v>45245</v>
          </cell>
          <cell r="AE108">
            <v>287174053.89489758</v>
          </cell>
          <cell r="AF108" t="str">
            <v>costos anuales recurrentes emision bono 2014.</v>
          </cell>
        </row>
        <row r="109">
          <cell r="AC109">
            <v>55</v>
          </cell>
          <cell r="AD109">
            <v>45611</v>
          </cell>
          <cell r="AE109">
            <v>295789275.5117445</v>
          </cell>
          <cell r="AF109" t="str">
            <v>costos anuales recurrentes emision bono 2014.</v>
          </cell>
        </row>
        <row r="110">
          <cell r="AC110">
            <v>55</v>
          </cell>
          <cell r="AD110">
            <v>45976</v>
          </cell>
          <cell r="AE110">
            <v>304662953.77709687</v>
          </cell>
          <cell r="AF110" t="str">
            <v>costos anuales recurrentes emision bono 2014.</v>
          </cell>
        </row>
        <row r="111">
          <cell r="AC111">
            <v>55</v>
          </cell>
          <cell r="AD111">
            <v>46341</v>
          </cell>
          <cell r="AE111">
            <v>313802842.39040977</v>
          </cell>
          <cell r="AF111" t="str">
            <v>costos anuales recurrentes emision bono 2014.</v>
          </cell>
        </row>
        <row r="112">
          <cell r="AC112">
            <v>55</v>
          </cell>
          <cell r="AD112">
            <v>46706</v>
          </cell>
          <cell r="AE112">
            <v>323216927.66212207</v>
          </cell>
          <cell r="AF112" t="str">
            <v>costos anuales recurrentes emision bono 2014.</v>
          </cell>
        </row>
        <row r="113">
          <cell r="AC113">
            <v>55</v>
          </cell>
          <cell r="AD113">
            <v>47072</v>
          </cell>
          <cell r="AE113">
            <v>332913435.49198574</v>
          </cell>
          <cell r="AF113" t="str">
            <v>costos anuales recurrentes emision bono 2014.</v>
          </cell>
        </row>
        <row r="114">
          <cell r="AC114">
            <v>55</v>
          </cell>
          <cell r="AD114">
            <v>47437</v>
          </cell>
          <cell r="AE114">
            <v>342900838.55674529</v>
          </cell>
          <cell r="AF114" t="str">
            <v>costos anuales recurrentes emision bono 2014.</v>
          </cell>
        </row>
        <row r="115">
          <cell r="AC115">
            <v>55</v>
          </cell>
          <cell r="AD115">
            <v>47802</v>
          </cell>
          <cell r="AE115">
            <v>353187863.71344763</v>
          </cell>
          <cell r="AF115" t="str">
            <v>costos anuales recurrentes emision bono 2014.</v>
          </cell>
        </row>
        <row r="116">
          <cell r="AC116">
            <v>55</v>
          </cell>
          <cell r="AD116">
            <v>48167</v>
          </cell>
          <cell r="AE116">
            <v>363783499.62485105</v>
          </cell>
          <cell r="AF116" t="str">
            <v>costos anuales recurrentes emision bono 2014.</v>
          </cell>
        </row>
        <row r="117">
          <cell r="AC117">
            <v>55</v>
          </cell>
          <cell r="AD117">
            <v>48533</v>
          </cell>
          <cell r="AE117">
            <v>374697004.61359662</v>
          </cell>
          <cell r="AF117" t="str">
            <v>costos anuales recurrentes emision bono 2014.</v>
          </cell>
        </row>
        <row r="118">
          <cell r="AC118">
            <v>55</v>
          </cell>
          <cell r="AD118">
            <v>48898</v>
          </cell>
          <cell r="AE118">
            <v>385937914.7520045</v>
          </cell>
          <cell r="AF118" t="str">
            <v>costos anuales recurrentes emision bono 2014.</v>
          </cell>
        </row>
        <row r="119">
          <cell r="AC119">
            <v>56</v>
          </cell>
          <cell r="AD119">
            <v>41593</v>
          </cell>
          <cell r="AE119">
            <v>13509516667</v>
          </cell>
          <cell r="AF119" t="str">
            <v>Prima por recompra de bonos y gastos emisión.</v>
          </cell>
        </row>
        <row r="120">
          <cell r="AC120">
            <v>32</v>
          </cell>
          <cell r="AD120">
            <v>40685</v>
          </cell>
          <cell r="AE120">
            <v>1250000</v>
          </cell>
          <cell r="AF120" t="str">
            <v>comisión compromiso AFD/2014</v>
          </cell>
        </row>
        <row r="121">
          <cell r="AC121">
            <v>32</v>
          </cell>
          <cell r="AD121">
            <v>40816</v>
          </cell>
          <cell r="AE121">
            <v>271239.77048454381</v>
          </cell>
          <cell r="AF121" t="str">
            <v>comisión compromiso AFD/2014</v>
          </cell>
        </row>
        <row r="122">
          <cell r="AC122">
            <v>32</v>
          </cell>
          <cell r="AD122">
            <v>40999</v>
          </cell>
          <cell r="AE122">
            <v>237892.05002624859</v>
          </cell>
          <cell r="AF122" t="str">
            <v>comisión compromiso AFD/2014</v>
          </cell>
        </row>
        <row r="123">
          <cell r="AC123">
            <v>32</v>
          </cell>
          <cell r="AD123">
            <v>41182</v>
          </cell>
          <cell r="AE123">
            <v>247560.35153936627</v>
          </cell>
          <cell r="AF123" t="str">
            <v>comisión compromiso AFD/2014</v>
          </cell>
        </row>
        <row r="124">
          <cell r="AC124">
            <v>32</v>
          </cell>
          <cell r="AD124">
            <v>41364</v>
          </cell>
          <cell r="AE124">
            <v>246205.87988844956</v>
          </cell>
          <cell r="AF124" t="str">
            <v>comisión compromiso AFD/2014</v>
          </cell>
        </row>
        <row r="125">
          <cell r="AC125">
            <v>32</v>
          </cell>
          <cell r="AD125">
            <v>41547</v>
          </cell>
          <cell r="AE125">
            <v>238199.27016543364</v>
          </cell>
          <cell r="AF125" t="str">
            <v>comisión compromiso AFD/2014</v>
          </cell>
        </row>
        <row r="126">
          <cell r="AC126">
            <v>32</v>
          </cell>
          <cell r="AD126">
            <v>41729</v>
          </cell>
          <cell r="AE126">
            <v>124941.24826380005</v>
          </cell>
          <cell r="AF126" t="str">
            <v>comisión compromiso AFD/2014</v>
          </cell>
        </row>
        <row r="127">
          <cell r="AC127">
            <v>32</v>
          </cell>
          <cell r="AD127">
            <v>41912</v>
          </cell>
          <cell r="AE127">
            <v>87956.721864730585</v>
          </cell>
          <cell r="AF127" t="str">
            <v>comisión compromiso AFD/2014</v>
          </cell>
        </row>
        <row r="128">
          <cell r="AC128">
            <v>32</v>
          </cell>
          <cell r="AD128">
            <v>42094</v>
          </cell>
          <cell r="AE128">
            <v>0</v>
          </cell>
          <cell r="AF128" t="str">
            <v>comisión compromiso AFD/2014</v>
          </cell>
        </row>
        <row r="129">
          <cell r="AC129">
            <v>52</v>
          </cell>
          <cell r="AD129">
            <v>41810</v>
          </cell>
          <cell r="AE129">
            <v>905516667</v>
          </cell>
          <cell r="AF129" t="str">
            <v>Gastos emisión Bonos14</v>
          </cell>
        </row>
        <row r="130">
          <cell r="AC130">
            <v>53</v>
          </cell>
          <cell r="AD130">
            <v>41958</v>
          </cell>
          <cell r="AE130">
            <v>220095000</v>
          </cell>
          <cell r="AF130" t="str">
            <v>costos anuales recurrentes emision bono 2014.</v>
          </cell>
        </row>
        <row r="131">
          <cell r="AC131">
            <v>53</v>
          </cell>
          <cell r="AD131">
            <v>42323</v>
          </cell>
          <cell r="AE131">
            <v>226697850</v>
          </cell>
          <cell r="AF131" t="str">
            <v>costos anuales recurrentes emision bono 2014.</v>
          </cell>
        </row>
        <row r="132">
          <cell r="AC132">
            <v>53</v>
          </cell>
          <cell r="AD132">
            <v>42689</v>
          </cell>
          <cell r="AE132">
            <v>233498785.5</v>
          </cell>
          <cell r="AF132" t="str">
            <v>costos anuales recurrentes emision bono 2014.</v>
          </cell>
        </row>
        <row r="133">
          <cell r="AC133">
            <v>53</v>
          </cell>
          <cell r="AD133">
            <v>43054</v>
          </cell>
          <cell r="AE133">
            <v>240503749.065</v>
          </cell>
          <cell r="AF133" t="str">
            <v>costos anuales recurrentes emision bono 2014.</v>
          </cell>
        </row>
        <row r="134">
          <cell r="AC134">
            <v>53</v>
          </cell>
          <cell r="AD134">
            <v>43419</v>
          </cell>
          <cell r="AE134">
            <v>247718861.53694999</v>
          </cell>
          <cell r="AF134" t="str">
            <v>costos anuales recurrentes emision bono 2014.</v>
          </cell>
        </row>
        <row r="135">
          <cell r="AC135">
            <v>53</v>
          </cell>
          <cell r="AD135">
            <v>43784</v>
          </cell>
          <cell r="AE135">
            <v>255150427.38305849</v>
          </cell>
          <cell r="AF135" t="str">
            <v>costos anuales recurrentes emision bono 2014.</v>
          </cell>
        </row>
        <row r="136">
          <cell r="AC136">
            <v>53</v>
          </cell>
          <cell r="AD136">
            <v>44150</v>
          </cell>
          <cell r="AE136">
            <v>262804940.20455024</v>
          </cell>
          <cell r="AF136" t="str">
            <v>costos anuales recurrentes emision bono 2014.</v>
          </cell>
        </row>
        <row r="137">
          <cell r="AC137">
            <v>53</v>
          </cell>
          <cell r="AD137">
            <v>44515</v>
          </cell>
          <cell r="AE137">
            <v>270689088.41068673</v>
          </cell>
          <cell r="AF137" t="str">
            <v>costos anuales recurrentes emision bono 2014.</v>
          </cell>
        </row>
        <row r="138">
          <cell r="AC138">
            <v>53</v>
          </cell>
          <cell r="AD138">
            <v>44880</v>
          </cell>
          <cell r="AE138">
            <v>278809761.06300735</v>
          </cell>
          <cell r="AF138" t="str">
            <v>costos anuales recurrentes emision bono 2014.</v>
          </cell>
        </row>
        <row r="139">
          <cell r="AC139">
            <v>53</v>
          </cell>
          <cell r="AD139">
            <v>45245</v>
          </cell>
          <cell r="AE139">
            <v>287174053.89489758</v>
          </cell>
          <cell r="AF139" t="str">
            <v>costos anuales recurrentes emision bono 2014.</v>
          </cell>
        </row>
        <row r="140">
          <cell r="AC140">
            <v>53</v>
          </cell>
          <cell r="AD140">
            <v>45611</v>
          </cell>
          <cell r="AE140">
            <v>295789275.5117445</v>
          </cell>
          <cell r="AF140" t="str">
            <v>costos anuales recurrentes emision bono 2014.</v>
          </cell>
        </row>
        <row r="141">
          <cell r="AC141">
            <v>53</v>
          </cell>
          <cell r="AD141">
            <v>45976</v>
          </cell>
          <cell r="AE141">
            <v>304662953.77709687</v>
          </cell>
          <cell r="AF141" t="str">
            <v>costos anuales recurrentes emision bono 2014.</v>
          </cell>
        </row>
        <row r="142">
          <cell r="AC142">
            <v>53</v>
          </cell>
          <cell r="AD142">
            <v>46341</v>
          </cell>
          <cell r="AE142">
            <v>313802842.39040977</v>
          </cell>
          <cell r="AF142" t="str">
            <v>costos anuales recurrentes emision bono 2014.</v>
          </cell>
        </row>
        <row r="143">
          <cell r="AC143">
            <v>53</v>
          </cell>
          <cell r="AD143">
            <v>46706</v>
          </cell>
          <cell r="AE143">
            <v>323216927.66212207</v>
          </cell>
          <cell r="AF143" t="str">
            <v>costos anuales recurrentes emision bono 2014.</v>
          </cell>
        </row>
        <row r="144">
          <cell r="AC144">
            <v>53</v>
          </cell>
          <cell r="AD144">
            <v>47072</v>
          </cell>
          <cell r="AE144">
            <v>332913435.49198574</v>
          </cell>
          <cell r="AF144" t="str">
            <v>costos anuales recurrentes emision bono 2014.</v>
          </cell>
        </row>
        <row r="145">
          <cell r="AC145">
            <v>53</v>
          </cell>
          <cell r="AD145">
            <v>47437</v>
          </cell>
          <cell r="AE145">
            <v>342900838.55674529</v>
          </cell>
          <cell r="AF145" t="str">
            <v>costos anuales recurrentes emision bono 2014.</v>
          </cell>
        </row>
        <row r="146">
          <cell r="AC146">
            <v>53</v>
          </cell>
          <cell r="AD146">
            <v>47802</v>
          </cell>
          <cell r="AE146">
            <v>353187863.71344763</v>
          </cell>
          <cell r="AF146" t="str">
            <v>costos anuales recurrentes emision bono 2014.</v>
          </cell>
        </row>
        <row r="147">
          <cell r="AC147">
            <v>53</v>
          </cell>
          <cell r="AD147">
            <v>48167</v>
          </cell>
          <cell r="AE147">
            <v>363783499.62485105</v>
          </cell>
          <cell r="AF147" t="str">
            <v>costos anuales recurrentes emision bono 2014.</v>
          </cell>
        </row>
        <row r="148">
          <cell r="AC148">
            <v>53</v>
          </cell>
          <cell r="AD148">
            <v>48533</v>
          </cell>
          <cell r="AE148">
            <v>374697004.61359662</v>
          </cell>
          <cell r="AF148" t="str">
            <v>costos anuales recurrentes emision bono 2014.</v>
          </cell>
        </row>
        <row r="149">
          <cell r="AC149">
            <v>53</v>
          </cell>
          <cell r="AD149">
            <v>48898</v>
          </cell>
          <cell r="AE149">
            <v>385937914.7520045</v>
          </cell>
          <cell r="AF149" t="str">
            <v>costos anuales recurrentes emision bono 2014.</v>
          </cell>
        </row>
        <row r="150">
          <cell r="AC150">
            <v>0</v>
          </cell>
          <cell r="AD150">
            <v>0</v>
          </cell>
          <cell r="AE150">
            <v>0</v>
          </cell>
          <cell r="AF150">
            <v>0</v>
          </cell>
        </row>
        <row r="151">
          <cell r="AC151">
            <v>0</v>
          </cell>
          <cell r="AD151">
            <v>0</v>
          </cell>
          <cell r="AE151">
            <v>0</v>
          </cell>
          <cell r="AF151">
            <v>0</v>
          </cell>
        </row>
        <row r="152">
          <cell r="AC152">
            <v>0</v>
          </cell>
          <cell r="AD152">
            <v>0</v>
          </cell>
          <cell r="AE152">
            <v>0</v>
          </cell>
          <cell r="AF152">
            <v>0</v>
          </cell>
        </row>
        <row r="153">
          <cell r="AC153">
            <v>0</v>
          </cell>
          <cell r="AD153">
            <v>0</v>
          </cell>
          <cell r="AE153">
            <v>0</v>
          </cell>
          <cell r="AF153">
            <v>0</v>
          </cell>
        </row>
        <row r="154">
          <cell r="AC154">
            <v>0</v>
          </cell>
          <cell r="AD154">
            <v>0</v>
          </cell>
          <cell r="AE154">
            <v>0</v>
          </cell>
          <cell r="AF154">
            <v>0</v>
          </cell>
        </row>
        <row r="155">
          <cell r="AC155">
            <v>0</v>
          </cell>
          <cell r="AD155">
            <v>0</v>
          </cell>
          <cell r="AE155">
            <v>0</v>
          </cell>
          <cell r="AF155">
            <v>0</v>
          </cell>
        </row>
        <row r="156">
          <cell r="AC156">
            <v>0</v>
          </cell>
          <cell r="AD156">
            <v>0</v>
          </cell>
          <cell r="AE156">
            <v>0</v>
          </cell>
          <cell r="AF156">
            <v>0</v>
          </cell>
        </row>
        <row r="157">
          <cell r="AC157">
            <v>0</v>
          </cell>
          <cell r="AD157">
            <v>0</v>
          </cell>
          <cell r="AE157">
            <v>0</v>
          </cell>
          <cell r="AF157">
            <v>0</v>
          </cell>
        </row>
        <row r="158">
          <cell r="AC158">
            <v>0</v>
          </cell>
          <cell r="AD158">
            <v>0</v>
          </cell>
          <cell r="AE158">
            <v>0</v>
          </cell>
          <cell r="AF158">
            <v>0</v>
          </cell>
        </row>
        <row r="159">
          <cell r="AC159">
            <v>0</v>
          </cell>
          <cell r="AD159">
            <v>0</v>
          </cell>
          <cell r="AE159">
            <v>0</v>
          </cell>
          <cell r="AF159">
            <v>0</v>
          </cell>
        </row>
        <row r="160">
          <cell r="AC160">
            <v>0</v>
          </cell>
          <cell r="AD160">
            <v>0</v>
          </cell>
          <cell r="AE160">
            <v>0</v>
          </cell>
          <cell r="AF160">
            <v>0</v>
          </cell>
        </row>
        <row r="161">
          <cell r="AC161">
            <v>0</v>
          </cell>
          <cell r="AD161">
            <v>0</v>
          </cell>
          <cell r="AE161">
            <v>0</v>
          </cell>
          <cell r="AF161">
            <v>0</v>
          </cell>
        </row>
        <row r="162">
          <cell r="AC162">
            <v>0</v>
          </cell>
          <cell r="AD162">
            <v>0</v>
          </cell>
          <cell r="AE162">
            <v>0</v>
          </cell>
          <cell r="AF162">
            <v>0</v>
          </cell>
        </row>
        <row r="163">
          <cell r="AC163">
            <v>0</v>
          </cell>
          <cell r="AD163">
            <v>0</v>
          </cell>
          <cell r="AE163">
            <v>0</v>
          </cell>
          <cell r="AF163">
            <v>0</v>
          </cell>
        </row>
        <row r="164">
          <cell r="AC164">
            <v>0</v>
          </cell>
          <cell r="AD164">
            <v>0</v>
          </cell>
          <cell r="AE164">
            <v>0</v>
          </cell>
          <cell r="AF164">
            <v>0</v>
          </cell>
        </row>
        <row r="165">
          <cell r="AC165">
            <v>0</v>
          </cell>
          <cell r="AD165">
            <v>0</v>
          </cell>
          <cell r="AE165">
            <v>0</v>
          </cell>
          <cell r="AF165">
            <v>0</v>
          </cell>
        </row>
        <row r="166">
          <cell r="AC166">
            <v>0</v>
          </cell>
          <cell r="AD166">
            <v>0</v>
          </cell>
          <cell r="AE166">
            <v>0</v>
          </cell>
          <cell r="AF166">
            <v>0</v>
          </cell>
        </row>
        <row r="167">
          <cell r="AC167">
            <v>0</v>
          </cell>
          <cell r="AD167">
            <v>0</v>
          </cell>
          <cell r="AE167">
            <v>0</v>
          </cell>
          <cell r="AF167">
            <v>0</v>
          </cell>
        </row>
        <row r="168">
          <cell r="AC168">
            <v>0</v>
          </cell>
          <cell r="AD168">
            <v>0</v>
          </cell>
          <cell r="AE168">
            <v>0</v>
          </cell>
          <cell r="AF168">
            <v>0</v>
          </cell>
        </row>
        <row r="169">
          <cell r="AC169">
            <v>0</v>
          </cell>
          <cell r="AD169">
            <v>0</v>
          </cell>
          <cell r="AE169">
            <v>0</v>
          </cell>
          <cell r="AF169">
            <v>0</v>
          </cell>
        </row>
        <row r="170">
          <cell r="AC170">
            <v>0</v>
          </cell>
          <cell r="AD170">
            <v>0</v>
          </cell>
          <cell r="AE170">
            <v>0</v>
          </cell>
          <cell r="AF170">
            <v>0</v>
          </cell>
        </row>
        <row r="171">
          <cell r="AC171">
            <v>0</v>
          </cell>
          <cell r="AD171">
            <v>0</v>
          </cell>
          <cell r="AE171">
            <v>0</v>
          </cell>
          <cell r="AF171">
            <v>0</v>
          </cell>
        </row>
        <row r="172">
          <cell r="AC172">
            <v>0</v>
          </cell>
          <cell r="AD172">
            <v>0</v>
          </cell>
          <cell r="AE172">
            <v>0</v>
          </cell>
          <cell r="AF172">
            <v>0</v>
          </cell>
        </row>
        <row r="173">
          <cell r="AC173">
            <v>0</v>
          </cell>
          <cell r="AD173">
            <v>0</v>
          </cell>
          <cell r="AE173">
            <v>0</v>
          </cell>
          <cell r="AF173">
            <v>0</v>
          </cell>
        </row>
        <row r="174">
          <cell r="AC174">
            <v>0</v>
          </cell>
          <cell r="AD174">
            <v>0</v>
          </cell>
          <cell r="AE174">
            <v>0</v>
          </cell>
          <cell r="AF174">
            <v>0</v>
          </cell>
        </row>
        <row r="175">
          <cell r="AC175">
            <v>0</v>
          </cell>
          <cell r="AD175">
            <v>0</v>
          </cell>
          <cell r="AE175">
            <v>0</v>
          </cell>
          <cell r="AF175">
            <v>0</v>
          </cell>
        </row>
        <row r="176">
          <cell r="AC176">
            <v>0</v>
          </cell>
          <cell r="AD176">
            <v>0</v>
          </cell>
          <cell r="AE176">
            <v>0</v>
          </cell>
          <cell r="AF176">
            <v>0</v>
          </cell>
        </row>
        <row r="177">
          <cell r="AC177">
            <v>0</v>
          </cell>
          <cell r="AD177">
            <v>0</v>
          </cell>
          <cell r="AE177">
            <v>0</v>
          </cell>
          <cell r="AF177">
            <v>0</v>
          </cell>
        </row>
        <row r="178">
          <cell r="AC178">
            <v>0</v>
          </cell>
          <cell r="AD178">
            <v>0</v>
          </cell>
          <cell r="AE178">
            <v>0</v>
          </cell>
          <cell r="AF178">
            <v>0</v>
          </cell>
        </row>
        <row r="179">
          <cell r="AC179">
            <v>0</v>
          </cell>
          <cell r="AD179">
            <v>0</v>
          </cell>
          <cell r="AE179">
            <v>0</v>
          </cell>
          <cell r="AF179">
            <v>0</v>
          </cell>
        </row>
        <row r="180">
          <cell r="AC180">
            <v>0</v>
          </cell>
          <cell r="AD180">
            <v>0</v>
          </cell>
          <cell r="AE180">
            <v>0</v>
          </cell>
          <cell r="AF180">
            <v>0</v>
          </cell>
        </row>
        <row r="181">
          <cell r="AC181">
            <v>0</v>
          </cell>
          <cell r="AD181">
            <v>0</v>
          </cell>
          <cell r="AE181">
            <v>0</v>
          </cell>
          <cell r="AF181">
            <v>0</v>
          </cell>
        </row>
        <row r="182">
          <cell r="AC182">
            <v>0</v>
          </cell>
          <cell r="AD182">
            <v>0</v>
          </cell>
          <cell r="AE182">
            <v>0</v>
          </cell>
          <cell r="AF182">
            <v>0</v>
          </cell>
        </row>
        <row r="183">
          <cell r="AC183">
            <v>0</v>
          </cell>
          <cell r="AD183">
            <v>0</v>
          </cell>
          <cell r="AE183">
            <v>0</v>
          </cell>
          <cell r="AF183">
            <v>0</v>
          </cell>
        </row>
        <row r="184">
          <cell r="AC184">
            <v>0</v>
          </cell>
          <cell r="AD184">
            <v>0</v>
          </cell>
          <cell r="AE184">
            <v>0</v>
          </cell>
          <cell r="AF184">
            <v>0</v>
          </cell>
        </row>
        <row r="185">
          <cell r="AC185">
            <v>0</v>
          </cell>
          <cell r="AD185">
            <v>0</v>
          </cell>
          <cell r="AE185">
            <v>0</v>
          </cell>
          <cell r="AF185">
            <v>0</v>
          </cell>
        </row>
        <row r="186">
          <cell r="AC186">
            <v>0</v>
          </cell>
          <cell r="AD186">
            <v>0</v>
          </cell>
          <cell r="AE186">
            <v>0</v>
          </cell>
          <cell r="AF186">
            <v>0</v>
          </cell>
        </row>
        <row r="187">
          <cell r="AC187">
            <v>0</v>
          </cell>
          <cell r="AD187">
            <v>0</v>
          </cell>
          <cell r="AE187">
            <v>0</v>
          </cell>
          <cell r="AF187">
            <v>0</v>
          </cell>
        </row>
        <row r="188">
          <cell r="AC188">
            <v>0</v>
          </cell>
          <cell r="AD188">
            <v>0</v>
          </cell>
          <cell r="AE188">
            <v>0</v>
          </cell>
          <cell r="AF188">
            <v>0</v>
          </cell>
        </row>
        <row r="189">
          <cell r="AC189">
            <v>0</v>
          </cell>
          <cell r="AD189">
            <v>0</v>
          </cell>
          <cell r="AE189">
            <v>0</v>
          </cell>
          <cell r="AF189">
            <v>0</v>
          </cell>
        </row>
        <row r="190">
          <cell r="AC190">
            <v>0</v>
          </cell>
          <cell r="AD190">
            <v>0</v>
          </cell>
          <cell r="AE190">
            <v>0</v>
          </cell>
          <cell r="AF190">
            <v>0</v>
          </cell>
        </row>
        <row r="191">
          <cell r="AC191">
            <v>0</v>
          </cell>
          <cell r="AD191">
            <v>0</v>
          </cell>
          <cell r="AE191">
            <v>0</v>
          </cell>
          <cell r="AF191">
            <v>0</v>
          </cell>
        </row>
        <row r="192">
          <cell r="AC192">
            <v>0</v>
          </cell>
          <cell r="AD192">
            <v>0</v>
          </cell>
          <cell r="AE192">
            <v>0</v>
          </cell>
          <cell r="AF192">
            <v>0</v>
          </cell>
        </row>
        <row r="193">
          <cell r="AC193">
            <v>0</v>
          </cell>
          <cell r="AD193">
            <v>0</v>
          </cell>
          <cell r="AE193">
            <v>0</v>
          </cell>
          <cell r="AF193">
            <v>0</v>
          </cell>
        </row>
        <row r="194">
          <cell r="AC194">
            <v>0</v>
          </cell>
          <cell r="AD194">
            <v>0</v>
          </cell>
          <cell r="AE194">
            <v>0</v>
          </cell>
          <cell r="AF194">
            <v>0</v>
          </cell>
        </row>
        <row r="195">
          <cell r="AC195">
            <v>0</v>
          </cell>
          <cell r="AD195">
            <v>0</v>
          </cell>
          <cell r="AE195">
            <v>0</v>
          </cell>
          <cell r="AF195">
            <v>0</v>
          </cell>
        </row>
        <row r="196">
          <cell r="AC196">
            <v>0</v>
          </cell>
          <cell r="AD196">
            <v>0</v>
          </cell>
          <cell r="AE196">
            <v>0</v>
          </cell>
          <cell r="AF196">
            <v>0</v>
          </cell>
        </row>
        <row r="197">
          <cell r="AC197">
            <v>0</v>
          </cell>
          <cell r="AD197">
            <v>0</v>
          </cell>
          <cell r="AE197">
            <v>0</v>
          </cell>
          <cell r="AF197">
            <v>0</v>
          </cell>
        </row>
        <row r="198">
          <cell r="AC198">
            <v>0</v>
          </cell>
          <cell r="AD198">
            <v>0</v>
          </cell>
          <cell r="AE198">
            <v>0</v>
          </cell>
          <cell r="AF198">
            <v>0</v>
          </cell>
        </row>
        <row r="199">
          <cell r="AC199">
            <v>0</v>
          </cell>
          <cell r="AD199">
            <v>0</v>
          </cell>
          <cell r="AE199">
            <v>0</v>
          </cell>
          <cell r="AF199">
            <v>0</v>
          </cell>
        </row>
        <row r="200">
          <cell r="AC200">
            <v>0</v>
          </cell>
          <cell r="AD200">
            <v>0</v>
          </cell>
          <cell r="AE200">
            <v>0</v>
          </cell>
          <cell r="AF200">
            <v>0</v>
          </cell>
        </row>
        <row r="201">
          <cell r="AC201">
            <v>0</v>
          </cell>
          <cell r="AD201">
            <v>0</v>
          </cell>
          <cell r="AE201">
            <v>0</v>
          </cell>
          <cell r="AF201">
            <v>0</v>
          </cell>
        </row>
        <row r="202">
          <cell r="AC202">
            <v>0</v>
          </cell>
          <cell r="AD202">
            <v>0</v>
          </cell>
          <cell r="AE202">
            <v>0</v>
          </cell>
          <cell r="AF202">
            <v>0</v>
          </cell>
        </row>
        <row r="203">
          <cell r="AC203">
            <v>0</v>
          </cell>
          <cell r="AD203">
            <v>0</v>
          </cell>
          <cell r="AE203">
            <v>0</v>
          </cell>
          <cell r="AF203">
            <v>0</v>
          </cell>
        </row>
        <row r="204">
          <cell r="AC204">
            <v>0</v>
          </cell>
          <cell r="AD204">
            <v>0</v>
          </cell>
          <cell r="AE204">
            <v>0</v>
          </cell>
          <cell r="AF204">
            <v>0</v>
          </cell>
        </row>
        <row r="205">
          <cell r="AC205">
            <v>0</v>
          </cell>
          <cell r="AD205">
            <v>0</v>
          </cell>
          <cell r="AE205">
            <v>0</v>
          </cell>
          <cell r="AF205">
            <v>0</v>
          </cell>
        </row>
        <row r="206">
          <cell r="AC206">
            <v>0</v>
          </cell>
          <cell r="AD206">
            <v>0</v>
          </cell>
          <cell r="AE206">
            <v>0</v>
          </cell>
          <cell r="AF206">
            <v>0</v>
          </cell>
        </row>
        <row r="207">
          <cell r="AC207">
            <v>0</v>
          </cell>
          <cell r="AD207">
            <v>0</v>
          </cell>
          <cell r="AE207">
            <v>0</v>
          </cell>
          <cell r="AF207">
            <v>0</v>
          </cell>
        </row>
        <row r="208">
          <cell r="AC208">
            <v>0</v>
          </cell>
          <cell r="AD208">
            <v>0</v>
          </cell>
          <cell r="AE208">
            <v>0</v>
          </cell>
          <cell r="AF208">
            <v>0</v>
          </cell>
        </row>
        <row r="209">
          <cell r="AC209">
            <v>0</v>
          </cell>
          <cell r="AD209">
            <v>0</v>
          </cell>
          <cell r="AE209">
            <v>0</v>
          </cell>
          <cell r="AF209">
            <v>0</v>
          </cell>
        </row>
        <row r="210">
          <cell r="AC210">
            <v>0</v>
          </cell>
          <cell r="AD210">
            <v>0</v>
          </cell>
          <cell r="AE210">
            <v>0</v>
          </cell>
          <cell r="AF210">
            <v>0</v>
          </cell>
        </row>
        <row r="211">
          <cell r="AC211">
            <v>0</v>
          </cell>
          <cell r="AD211">
            <v>0</v>
          </cell>
          <cell r="AE211">
            <v>0</v>
          </cell>
          <cell r="AF211">
            <v>0</v>
          </cell>
        </row>
        <row r="212">
          <cell r="AC212">
            <v>0</v>
          </cell>
          <cell r="AD212">
            <v>0</v>
          </cell>
          <cell r="AE212">
            <v>0</v>
          </cell>
          <cell r="AF212">
            <v>0</v>
          </cell>
        </row>
        <row r="213">
          <cell r="AC213">
            <v>0</v>
          </cell>
          <cell r="AD213">
            <v>0</v>
          </cell>
          <cell r="AE213">
            <v>0</v>
          </cell>
          <cell r="AF213">
            <v>0</v>
          </cell>
        </row>
        <row r="214">
          <cell r="AC214">
            <v>0</v>
          </cell>
          <cell r="AD214">
            <v>0</v>
          </cell>
          <cell r="AE214">
            <v>0</v>
          </cell>
          <cell r="AF214">
            <v>0</v>
          </cell>
        </row>
        <row r="215">
          <cell r="AC215">
            <v>0</v>
          </cell>
          <cell r="AD215">
            <v>0</v>
          </cell>
          <cell r="AE215">
            <v>0</v>
          </cell>
          <cell r="AF215">
            <v>0</v>
          </cell>
        </row>
        <row r="216">
          <cell r="AC216">
            <v>0</v>
          </cell>
          <cell r="AD216">
            <v>0</v>
          </cell>
          <cell r="AE216">
            <v>0</v>
          </cell>
          <cell r="AF216">
            <v>0</v>
          </cell>
        </row>
        <row r="217">
          <cell r="AC217">
            <v>0</v>
          </cell>
          <cell r="AD217">
            <v>0</v>
          </cell>
          <cell r="AE217">
            <v>0</v>
          </cell>
          <cell r="AF217">
            <v>0</v>
          </cell>
        </row>
        <row r="218">
          <cell r="AC218">
            <v>0</v>
          </cell>
          <cell r="AD218">
            <v>0</v>
          </cell>
          <cell r="AE218">
            <v>0</v>
          </cell>
          <cell r="AF218">
            <v>0</v>
          </cell>
        </row>
        <row r="219">
          <cell r="AC219">
            <v>0</v>
          </cell>
          <cell r="AD219">
            <v>0</v>
          </cell>
          <cell r="AE219">
            <v>0</v>
          </cell>
          <cell r="AF219">
            <v>0</v>
          </cell>
        </row>
        <row r="220">
          <cell r="AC220">
            <v>0</v>
          </cell>
          <cell r="AD220">
            <v>0</v>
          </cell>
          <cell r="AE220">
            <v>0</v>
          </cell>
          <cell r="AF220">
            <v>0</v>
          </cell>
        </row>
        <row r="221">
          <cell r="AC221">
            <v>0</v>
          </cell>
          <cell r="AD221">
            <v>0</v>
          </cell>
          <cell r="AE221">
            <v>0</v>
          </cell>
          <cell r="AF221">
            <v>0</v>
          </cell>
        </row>
        <row r="222">
          <cell r="AC222">
            <v>0</v>
          </cell>
          <cell r="AD222">
            <v>0</v>
          </cell>
          <cell r="AE222">
            <v>0</v>
          </cell>
          <cell r="AF222">
            <v>0</v>
          </cell>
        </row>
        <row r="223">
          <cell r="AC223">
            <v>0</v>
          </cell>
          <cell r="AD223">
            <v>0</v>
          </cell>
          <cell r="AE223">
            <v>0</v>
          </cell>
          <cell r="AF223">
            <v>0</v>
          </cell>
        </row>
        <row r="224">
          <cell r="AC224">
            <v>0</v>
          </cell>
          <cell r="AD224">
            <v>0</v>
          </cell>
          <cell r="AE224">
            <v>0</v>
          </cell>
          <cell r="AF224">
            <v>0</v>
          </cell>
        </row>
        <row r="225">
          <cell r="AC225">
            <v>0</v>
          </cell>
          <cell r="AD225">
            <v>0</v>
          </cell>
          <cell r="AE225">
            <v>0</v>
          </cell>
          <cell r="AF225">
            <v>0</v>
          </cell>
        </row>
        <row r="226">
          <cell r="AC226">
            <v>0</v>
          </cell>
          <cell r="AD226">
            <v>0</v>
          </cell>
          <cell r="AE226">
            <v>0</v>
          </cell>
          <cell r="AF226">
            <v>0</v>
          </cell>
        </row>
        <row r="227">
          <cell r="AC227">
            <v>0</v>
          </cell>
          <cell r="AD227">
            <v>0</v>
          </cell>
          <cell r="AE227">
            <v>0</v>
          </cell>
          <cell r="AF227">
            <v>0</v>
          </cell>
        </row>
        <row r="228">
          <cell r="AC228">
            <v>0</v>
          </cell>
          <cell r="AD228">
            <v>0</v>
          </cell>
          <cell r="AE228">
            <v>0</v>
          </cell>
          <cell r="AF228">
            <v>0</v>
          </cell>
        </row>
        <row r="229">
          <cell r="AC229">
            <v>0</v>
          </cell>
          <cell r="AD229">
            <v>0</v>
          </cell>
          <cell r="AE229">
            <v>0</v>
          </cell>
          <cell r="AF229">
            <v>0</v>
          </cell>
        </row>
        <row r="230">
          <cell r="AC230">
            <v>0</v>
          </cell>
          <cell r="AD230">
            <v>0</v>
          </cell>
          <cell r="AE230">
            <v>0</v>
          </cell>
          <cell r="AF230">
            <v>0</v>
          </cell>
        </row>
        <row r="231">
          <cell r="AC231">
            <v>0</v>
          </cell>
          <cell r="AD231">
            <v>0</v>
          </cell>
          <cell r="AE231">
            <v>0</v>
          </cell>
          <cell r="AF231">
            <v>0</v>
          </cell>
        </row>
        <row r="232">
          <cell r="AC232">
            <v>0</v>
          </cell>
          <cell r="AD232">
            <v>0</v>
          </cell>
          <cell r="AE232">
            <v>0</v>
          </cell>
          <cell r="AF232">
            <v>0</v>
          </cell>
        </row>
        <row r="233">
          <cell r="AC233">
            <v>0</v>
          </cell>
          <cell r="AD233">
            <v>0</v>
          </cell>
          <cell r="AE233">
            <v>0</v>
          </cell>
          <cell r="AF233">
            <v>0</v>
          </cell>
        </row>
        <row r="234">
          <cell r="AC234">
            <v>0</v>
          </cell>
          <cell r="AD234">
            <v>0</v>
          </cell>
          <cell r="AE234">
            <v>0</v>
          </cell>
          <cell r="AF234">
            <v>0</v>
          </cell>
        </row>
        <row r="235">
          <cell r="AC235">
            <v>0</v>
          </cell>
          <cell r="AD235">
            <v>0</v>
          </cell>
          <cell r="AE235">
            <v>0</v>
          </cell>
          <cell r="AF235">
            <v>0</v>
          </cell>
        </row>
        <row r="236">
          <cell r="AC236">
            <v>0</v>
          </cell>
          <cell r="AD236">
            <v>0</v>
          </cell>
          <cell r="AE236">
            <v>0</v>
          </cell>
          <cell r="AF236">
            <v>0</v>
          </cell>
        </row>
        <row r="237">
          <cell r="AC237">
            <v>0</v>
          </cell>
          <cell r="AD237">
            <v>0</v>
          </cell>
          <cell r="AE237">
            <v>0</v>
          </cell>
          <cell r="AF237">
            <v>0</v>
          </cell>
        </row>
        <row r="238">
          <cell r="AC238">
            <v>0</v>
          </cell>
          <cell r="AD238">
            <v>0</v>
          </cell>
          <cell r="AE238">
            <v>0</v>
          </cell>
          <cell r="AF238">
            <v>0</v>
          </cell>
        </row>
        <row r="239">
          <cell r="AC239">
            <v>0</v>
          </cell>
          <cell r="AD239">
            <v>0</v>
          </cell>
          <cell r="AE239">
            <v>0</v>
          </cell>
          <cell r="AF239">
            <v>0</v>
          </cell>
        </row>
        <row r="240">
          <cell r="AC240">
            <v>0</v>
          </cell>
          <cell r="AD240">
            <v>0</v>
          </cell>
          <cell r="AE240">
            <v>0</v>
          </cell>
          <cell r="AF240">
            <v>0</v>
          </cell>
        </row>
        <row r="241">
          <cell r="AC241">
            <v>0</v>
          </cell>
          <cell r="AD241">
            <v>0</v>
          </cell>
          <cell r="AE241">
            <v>0</v>
          </cell>
          <cell r="AF241">
            <v>0</v>
          </cell>
        </row>
        <row r="242">
          <cell r="AC242">
            <v>0</v>
          </cell>
          <cell r="AD242">
            <v>0</v>
          </cell>
          <cell r="AE242">
            <v>0</v>
          </cell>
          <cell r="AF242">
            <v>0</v>
          </cell>
        </row>
        <row r="243">
          <cell r="AC243">
            <v>0</v>
          </cell>
          <cell r="AD243">
            <v>0</v>
          </cell>
          <cell r="AE243">
            <v>0</v>
          </cell>
          <cell r="AF243">
            <v>0</v>
          </cell>
        </row>
        <row r="244">
          <cell r="AC244">
            <v>0</v>
          </cell>
          <cell r="AD244">
            <v>0</v>
          </cell>
          <cell r="AE244">
            <v>0</v>
          </cell>
          <cell r="AF244">
            <v>0</v>
          </cell>
        </row>
        <row r="245">
          <cell r="AC245">
            <v>0</v>
          </cell>
          <cell r="AD245">
            <v>0</v>
          </cell>
          <cell r="AE245">
            <v>0</v>
          </cell>
          <cell r="AF245">
            <v>0</v>
          </cell>
        </row>
        <row r="246">
          <cell r="AC246">
            <v>0</v>
          </cell>
          <cell r="AD246">
            <v>0</v>
          </cell>
          <cell r="AE246">
            <v>0</v>
          </cell>
          <cell r="AF246">
            <v>0</v>
          </cell>
        </row>
        <row r="247">
          <cell r="AC247">
            <v>0</v>
          </cell>
          <cell r="AD247">
            <v>0</v>
          </cell>
          <cell r="AE247">
            <v>0</v>
          </cell>
          <cell r="AF247">
            <v>0</v>
          </cell>
        </row>
        <row r="248">
          <cell r="AC248">
            <v>0</v>
          </cell>
          <cell r="AD248">
            <v>0</v>
          </cell>
          <cell r="AE248">
            <v>0</v>
          </cell>
          <cell r="AF248">
            <v>0</v>
          </cell>
        </row>
        <row r="249">
          <cell r="AC249">
            <v>0</v>
          </cell>
          <cell r="AD249">
            <v>0</v>
          </cell>
          <cell r="AE249">
            <v>0</v>
          </cell>
          <cell r="AF249">
            <v>0</v>
          </cell>
        </row>
        <row r="250">
          <cell r="AC250">
            <v>0</v>
          </cell>
          <cell r="AD250">
            <v>0</v>
          </cell>
          <cell r="AE250">
            <v>0</v>
          </cell>
          <cell r="AF250">
            <v>0</v>
          </cell>
        </row>
        <row r="251">
          <cell r="AC251">
            <v>0</v>
          </cell>
          <cell r="AD251">
            <v>0</v>
          </cell>
          <cell r="AE251">
            <v>0</v>
          </cell>
          <cell r="AF251">
            <v>0</v>
          </cell>
        </row>
        <row r="252">
          <cell r="AC252">
            <v>0</v>
          </cell>
          <cell r="AD252">
            <v>0</v>
          </cell>
          <cell r="AE252">
            <v>0</v>
          </cell>
          <cell r="AF252">
            <v>0</v>
          </cell>
        </row>
        <row r="253">
          <cell r="AC253">
            <v>0</v>
          </cell>
          <cell r="AD253">
            <v>0</v>
          </cell>
          <cell r="AE253">
            <v>0</v>
          </cell>
          <cell r="AF253">
            <v>0</v>
          </cell>
        </row>
        <row r="254">
          <cell r="AC254">
            <v>0</v>
          </cell>
          <cell r="AD254">
            <v>0</v>
          </cell>
          <cell r="AE254">
            <v>0</v>
          </cell>
          <cell r="AF254">
            <v>0</v>
          </cell>
        </row>
        <row r="255">
          <cell r="AC255">
            <v>0</v>
          </cell>
          <cell r="AD255">
            <v>0</v>
          </cell>
          <cell r="AE255">
            <v>0</v>
          </cell>
          <cell r="AF255">
            <v>0</v>
          </cell>
        </row>
        <row r="256">
          <cell r="AC256">
            <v>0</v>
          </cell>
          <cell r="AD256">
            <v>0</v>
          </cell>
          <cell r="AE256">
            <v>0</v>
          </cell>
          <cell r="AF256">
            <v>0</v>
          </cell>
        </row>
        <row r="257">
          <cell r="AC257">
            <v>0</v>
          </cell>
          <cell r="AD257">
            <v>0</v>
          </cell>
          <cell r="AE257">
            <v>0</v>
          </cell>
          <cell r="AF257">
            <v>0</v>
          </cell>
        </row>
        <row r="258">
          <cell r="AC258">
            <v>0</v>
          </cell>
          <cell r="AD258">
            <v>0</v>
          </cell>
          <cell r="AE258">
            <v>0</v>
          </cell>
          <cell r="AF258">
            <v>0</v>
          </cell>
        </row>
        <row r="259">
          <cell r="AC259">
            <v>0</v>
          </cell>
          <cell r="AD259">
            <v>0</v>
          </cell>
          <cell r="AE259">
            <v>0</v>
          </cell>
          <cell r="AF259">
            <v>0</v>
          </cell>
        </row>
        <row r="260">
          <cell r="AC260">
            <v>0</v>
          </cell>
          <cell r="AD260">
            <v>0</v>
          </cell>
          <cell r="AE260">
            <v>0</v>
          </cell>
          <cell r="AF260">
            <v>0</v>
          </cell>
        </row>
        <row r="261">
          <cell r="AC261">
            <v>0</v>
          </cell>
          <cell r="AD261">
            <v>0</v>
          </cell>
          <cell r="AE261">
            <v>0</v>
          </cell>
          <cell r="AF261">
            <v>0</v>
          </cell>
        </row>
        <row r="262">
          <cell r="AC262">
            <v>0</v>
          </cell>
          <cell r="AD262">
            <v>0</v>
          </cell>
          <cell r="AE262">
            <v>0</v>
          </cell>
          <cell r="AF262">
            <v>0</v>
          </cell>
        </row>
        <row r="263">
          <cell r="AC263">
            <v>0</v>
          </cell>
          <cell r="AD263">
            <v>0</v>
          </cell>
          <cell r="AE263">
            <v>0</v>
          </cell>
          <cell r="AF263">
            <v>0</v>
          </cell>
        </row>
        <row r="264">
          <cell r="AC264">
            <v>0</v>
          </cell>
          <cell r="AD264">
            <v>0</v>
          </cell>
          <cell r="AE264">
            <v>0</v>
          </cell>
          <cell r="AF264">
            <v>0</v>
          </cell>
        </row>
        <row r="265">
          <cell r="AC265">
            <v>0</v>
          </cell>
          <cell r="AD265">
            <v>0</v>
          </cell>
          <cell r="AE265">
            <v>0</v>
          </cell>
          <cell r="AF265">
            <v>0</v>
          </cell>
        </row>
        <row r="266">
          <cell r="AC266">
            <v>0</v>
          </cell>
          <cell r="AD266">
            <v>0</v>
          </cell>
          <cell r="AE266">
            <v>0</v>
          </cell>
          <cell r="AF266">
            <v>0</v>
          </cell>
        </row>
        <row r="267">
          <cell r="AC267">
            <v>0</v>
          </cell>
          <cell r="AD267">
            <v>0</v>
          </cell>
          <cell r="AE267">
            <v>0</v>
          </cell>
          <cell r="AF267">
            <v>0</v>
          </cell>
        </row>
        <row r="268">
          <cell r="AC268">
            <v>0</v>
          </cell>
          <cell r="AD268">
            <v>0</v>
          </cell>
          <cell r="AE268">
            <v>0</v>
          </cell>
          <cell r="AF268">
            <v>0</v>
          </cell>
        </row>
        <row r="269">
          <cell r="AC269">
            <v>0</v>
          </cell>
          <cell r="AD269">
            <v>0</v>
          </cell>
          <cell r="AE269">
            <v>0</v>
          </cell>
          <cell r="AF269">
            <v>0</v>
          </cell>
        </row>
        <row r="270">
          <cell r="AC270">
            <v>0</v>
          </cell>
          <cell r="AD270">
            <v>0</v>
          </cell>
          <cell r="AE270">
            <v>0</v>
          </cell>
          <cell r="AF270">
            <v>0</v>
          </cell>
        </row>
        <row r="271">
          <cell r="AC271">
            <v>0</v>
          </cell>
          <cell r="AD271">
            <v>0</v>
          </cell>
          <cell r="AE271">
            <v>0</v>
          </cell>
          <cell r="AF271">
            <v>0</v>
          </cell>
        </row>
        <row r="272">
          <cell r="AC272">
            <v>0</v>
          </cell>
          <cell r="AD272">
            <v>0</v>
          </cell>
          <cell r="AE272">
            <v>0</v>
          </cell>
          <cell r="AF272">
            <v>0</v>
          </cell>
        </row>
        <row r="273">
          <cell r="AC273">
            <v>0</v>
          </cell>
          <cell r="AD273">
            <v>0</v>
          </cell>
          <cell r="AE273">
            <v>0</v>
          </cell>
          <cell r="AF273">
            <v>0</v>
          </cell>
        </row>
        <row r="274">
          <cell r="AC274">
            <v>0</v>
          </cell>
          <cell r="AD274">
            <v>0</v>
          </cell>
          <cell r="AE274">
            <v>0</v>
          </cell>
          <cell r="AF274">
            <v>0</v>
          </cell>
        </row>
        <row r="275">
          <cell r="AC275">
            <v>0</v>
          </cell>
          <cell r="AD275">
            <v>0</v>
          </cell>
          <cell r="AE275">
            <v>0</v>
          </cell>
          <cell r="AF275">
            <v>0</v>
          </cell>
        </row>
        <row r="276">
          <cell r="AC276">
            <v>0</v>
          </cell>
          <cell r="AD276">
            <v>0</v>
          </cell>
          <cell r="AE276">
            <v>0</v>
          </cell>
          <cell r="AF276">
            <v>0</v>
          </cell>
        </row>
        <row r="277">
          <cell r="AC277">
            <v>0</v>
          </cell>
          <cell r="AD277">
            <v>0</v>
          </cell>
          <cell r="AE277">
            <v>0</v>
          </cell>
          <cell r="AF277">
            <v>0</v>
          </cell>
        </row>
        <row r="278">
          <cell r="AC278">
            <v>0</v>
          </cell>
          <cell r="AD278">
            <v>0</v>
          </cell>
          <cell r="AE278">
            <v>0</v>
          </cell>
          <cell r="AF278">
            <v>0</v>
          </cell>
        </row>
        <row r="279">
          <cell r="AC279">
            <v>0</v>
          </cell>
          <cell r="AD279">
            <v>0</v>
          </cell>
          <cell r="AE279">
            <v>0</v>
          </cell>
          <cell r="AF279">
            <v>0</v>
          </cell>
        </row>
        <row r="280">
          <cell r="AC280">
            <v>0</v>
          </cell>
          <cell r="AD280">
            <v>0</v>
          </cell>
          <cell r="AE280">
            <v>0</v>
          </cell>
          <cell r="AF280">
            <v>0</v>
          </cell>
        </row>
        <row r="281">
          <cell r="AC281">
            <v>0</v>
          </cell>
          <cell r="AD281">
            <v>0</v>
          </cell>
          <cell r="AE281">
            <v>0</v>
          </cell>
          <cell r="AF281">
            <v>0</v>
          </cell>
        </row>
        <row r="282">
          <cell r="AC282">
            <v>0</v>
          </cell>
          <cell r="AD282">
            <v>0</v>
          </cell>
          <cell r="AE282">
            <v>0</v>
          </cell>
          <cell r="AF282">
            <v>0</v>
          </cell>
        </row>
        <row r="283">
          <cell r="AC283">
            <v>0</v>
          </cell>
          <cell r="AD283">
            <v>0</v>
          </cell>
          <cell r="AE283">
            <v>0</v>
          </cell>
          <cell r="AF283">
            <v>0</v>
          </cell>
        </row>
        <row r="284">
          <cell r="AC284">
            <v>0</v>
          </cell>
          <cell r="AD284">
            <v>0</v>
          </cell>
          <cell r="AE284">
            <v>0</v>
          </cell>
          <cell r="AF284">
            <v>0</v>
          </cell>
        </row>
        <row r="285">
          <cell r="AC285">
            <v>0</v>
          </cell>
          <cell r="AD285">
            <v>0</v>
          </cell>
          <cell r="AE285">
            <v>0</v>
          </cell>
          <cell r="AF285">
            <v>0</v>
          </cell>
        </row>
        <row r="286">
          <cell r="AC286">
            <v>0</v>
          </cell>
          <cell r="AD286">
            <v>0</v>
          </cell>
          <cell r="AE286">
            <v>0</v>
          </cell>
          <cell r="AF286">
            <v>0</v>
          </cell>
        </row>
        <row r="287">
          <cell r="AC287">
            <v>0</v>
          </cell>
          <cell r="AD287">
            <v>0</v>
          </cell>
          <cell r="AE287">
            <v>0</v>
          </cell>
          <cell r="AF287">
            <v>0</v>
          </cell>
        </row>
        <row r="288">
          <cell r="AC288">
            <v>0</v>
          </cell>
          <cell r="AD288">
            <v>0</v>
          </cell>
          <cell r="AE288">
            <v>0</v>
          </cell>
          <cell r="AF288">
            <v>0</v>
          </cell>
        </row>
      </sheetData>
      <sheetData sheetId="2">
        <row r="7">
          <cell r="C7">
            <v>28960728690</v>
          </cell>
        </row>
        <row r="8">
          <cell r="C8">
            <v>1</v>
          </cell>
        </row>
        <row r="9">
          <cell r="C9">
            <v>41943</v>
          </cell>
        </row>
        <row r="10">
          <cell r="C10">
            <v>1.25</v>
          </cell>
        </row>
        <row r="19">
          <cell r="U19">
            <v>28960728690</v>
          </cell>
        </row>
        <row r="20">
          <cell r="U20">
            <v>21720546517.5</v>
          </cell>
        </row>
        <row r="21">
          <cell r="U21">
            <v>14480364345</v>
          </cell>
        </row>
        <row r="22">
          <cell r="U22">
            <v>7240182172.5</v>
          </cell>
        </row>
        <row r="23">
          <cell r="U23">
            <v>0</v>
          </cell>
        </row>
        <row r="24">
          <cell r="U24" t="str">
            <v/>
          </cell>
        </row>
        <row r="25">
          <cell r="U25" t="str">
            <v/>
          </cell>
        </row>
        <row r="26">
          <cell r="U26" t="str">
            <v/>
          </cell>
        </row>
        <row r="27">
          <cell r="U27" t="str">
            <v/>
          </cell>
        </row>
        <row r="28">
          <cell r="U28" t="str">
            <v/>
          </cell>
        </row>
        <row r="29">
          <cell r="U29" t="str">
            <v/>
          </cell>
        </row>
        <row r="30">
          <cell r="U30" t="str">
            <v/>
          </cell>
        </row>
        <row r="31">
          <cell r="U31" t="str">
            <v/>
          </cell>
        </row>
        <row r="32">
          <cell r="U32" t="str">
            <v/>
          </cell>
        </row>
        <row r="33">
          <cell r="U33" t="str">
            <v/>
          </cell>
        </row>
        <row r="34">
          <cell r="U34" t="str">
            <v/>
          </cell>
        </row>
        <row r="35">
          <cell r="U35" t="str">
            <v/>
          </cell>
        </row>
        <row r="36">
          <cell r="U36" t="str">
            <v/>
          </cell>
        </row>
        <row r="37">
          <cell r="U37" t="str">
            <v/>
          </cell>
        </row>
        <row r="38">
          <cell r="U38" t="str">
            <v/>
          </cell>
        </row>
        <row r="39">
          <cell r="U39" t="str">
            <v/>
          </cell>
        </row>
        <row r="40">
          <cell r="U40" t="str">
            <v/>
          </cell>
        </row>
        <row r="41">
          <cell r="U41" t="str">
            <v/>
          </cell>
        </row>
        <row r="42">
          <cell r="U42" t="str">
            <v/>
          </cell>
        </row>
        <row r="43">
          <cell r="U43" t="str">
            <v/>
          </cell>
        </row>
        <row r="44">
          <cell r="U44" t="str">
            <v/>
          </cell>
        </row>
        <row r="45">
          <cell r="U45" t="str">
            <v/>
          </cell>
        </row>
        <row r="46">
          <cell r="U46" t="str">
            <v/>
          </cell>
        </row>
        <row r="47">
          <cell r="U47" t="str">
            <v/>
          </cell>
        </row>
        <row r="48">
          <cell r="U48" t="str">
            <v/>
          </cell>
        </row>
        <row r="49">
          <cell r="U49" t="str">
            <v/>
          </cell>
        </row>
        <row r="50">
          <cell r="U50" t="str">
            <v/>
          </cell>
        </row>
        <row r="51">
          <cell r="U51" t="str">
            <v/>
          </cell>
        </row>
        <row r="52">
          <cell r="U52" t="str">
            <v/>
          </cell>
        </row>
        <row r="53">
          <cell r="U53" t="str">
            <v/>
          </cell>
        </row>
        <row r="54">
          <cell r="U54" t="str">
            <v/>
          </cell>
        </row>
        <row r="55">
          <cell r="U55" t="str">
            <v/>
          </cell>
        </row>
        <row r="56">
          <cell r="U56" t="str">
            <v/>
          </cell>
        </row>
        <row r="57">
          <cell r="U57" t="str">
            <v/>
          </cell>
        </row>
        <row r="58">
          <cell r="U58" t="str">
            <v/>
          </cell>
        </row>
        <row r="59">
          <cell r="U59" t="str">
            <v/>
          </cell>
        </row>
        <row r="60">
          <cell r="U60" t="str">
            <v/>
          </cell>
        </row>
        <row r="61">
          <cell r="U61" t="str">
            <v/>
          </cell>
        </row>
        <row r="62">
          <cell r="U62" t="str">
            <v/>
          </cell>
        </row>
        <row r="63">
          <cell r="U63" t="str">
            <v/>
          </cell>
        </row>
        <row r="64">
          <cell r="U64" t="str">
            <v/>
          </cell>
        </row>
        <row r="65">
          <cell r="U65" t="str">
            <v/>
          </cell>
        </row>
        <row r="66">
          <cell r="U66" t="str">
            <v/>
          </cell>
        </row>
        <row r="67">
          <cell r="U67" t="str">
            <v/>
          </cell>
        </row>
        <row r="68">
          <cell r="U68" t="str">
            <v/>
          </cell>
        </row>
        <row r="69">
          <cell r="U69" t="str">
            <v/>
          </cell>
        </row>
        <row r="70">
          <cell r="U70" t="str">
            <v/>
          </cell>
        </row>
        <row r="71">
          <cell r="U71" t="str">
            <v/>
          </cell>
        </row>
        <row r="72">
          <cell r="U72" t="str">
            <v/>
          </cell>
        </row>
        <row r="73">
          <cell r="U73" t="str">
            <v/>
          </cell>
        </row>
        <row r="74">
          <cell r="U74" t="str">
            <v/>
          </cell>
        </row>
        <row r="75">
          <cell r="U75" t="str">
            <v/>
          </cell>
        </row>
        <row r="76">
          <cell r="U76" t="str">
            <v/>
          </cell>
        </row>
        <row r="77">
          <cell r="U77" t="str">
            <v/>
          </cell>
        </row>
        <row r="78">
          <cell r="U78" t="str">
            <v/>
          </cell>
        </row>
        <row r="79">
          <cell r="U79" t="str">
            <v/>
          </cell>
        </row>
        <row r="80">
          <cell r="U80" t="str">
            <v/>
          </cell>
        </row>
        <row r="81">
          <cell r="U81" t="str">
            <v/>
          </cell>
        </row>
        <row r="82">
          <cell r="U82" t="str">
            <v/>
          </cell>
        </row>
        <row r="83">
          <cell r="U83" t="str">
            <v/>
          </cell>
        </row>
        <row r="84">
          <cell r="U84" t="str">
            <v/>
          </cell>
        </row>
        <row r="85">
          <cell r="U85" t="str">
            <v/>
          </cell>
        </row>
        <row r="86">
          <cell r="U86" t="str">
            <v/>
          </cell>
        </row>
        <row r="87">
          <cell r="U87" t="str">
            <v/>
          </cell>
        </row>
        <row r="88">
          <cell r="U88" t="str">
            <v/>
          </cell>
        </row>
        <row r="89">
          <cell r="U89" t="str">
            <v/>
          </cell>
        </row>
        <row r="90">
          <cell r="U90" t="str">
            <v/>
          </cell>
        </row>
        <row r="91">
          <cell r="U91" t="str">
            <v/>
          </cell>
        </row>
        <row r="92">
          <cell r="U92" t="str">
            <v/>
          </cell>
        </row>
        <row r="93">
          <cell r="U93" t="str">
            <v/>
          </cell>
        </row>
        <row r="94">
          <cell r="U94" t="str">
            <v/>
          </cell>
        </row>
        <row r="95">
          <cell r="U95" t="str">
            <v/>
          </cell>
        </row>
        <row r="96">
          <cell r="U96" t="str">
            <v/>
          </cell>
        </row>
        <row r="97">
          <cell r="U97" t="str">
            <v/>
          </cell>
        </row>
        <row r="98">
          <cell r="U98" t="str">
            <v/>
          </cell>
        </row>
        <row r="99">
          <cell r="U99" t="str">
            <v/>
          </cell>
        </row>
        <row r="100">
          <cell r="U100" t="str">
            <v/>
          </cell>
        </row>
        <row r="101">
          <cell r="U101" t="str">
            <v/>
          </cell>
        </row>
        <row r="102">
          <cell r="U102" t="str">
            <v/>
          </cell>
        </row>
        <row r="103">
          <cell r="U103" t="str">
            <v/>
          </cell>
        </row>
        <row r="104">
          <cell r="U104" t="str">
            <v/>
          </cell>
        </row>
        <row r="105">
          <cell r="U105" t="str">
            <v/>
          </cell>
        </row>
        <row r="106">
          <cell r="U106" t="str">
            <v/>
          </cell>
        </row>
        <row r="107">
          <cell r="U107" t="str">
            <v/>
          </cell>
        </row>
        <row r="108">
          <cell r="U108" t="str">
            <v/>
          </cell>
        </row>
        <row r="109">
          <cell r="U109" t="str">
            <v/>
          </cell>
        </row>
        <row r="110">
          <cell r="U110" t="str">
            <v/>
          </cell>
        </row>
        <row r="111">
          <cell r="U111" t="str">
            <v/>
          </cell>
        </row>
        <row r="112">
          <cell r="U112" t="str">
            <v/>
          </cell>
        </row>
        <row r="113">
          <cell r="U113" t="str">
            <v/>
          </cell>
        </row>
        <row r="114">
          <cell r="U114" t="str">
            <v/>
          </cell>
        </row>
        <row r="115">
          <cell r="U115" t="str">
            <v/>
          </cell>
        </row>
        <row r="116">
          <cell r="U116" t="str">
            <v/>
          </cell>
        </row>
        <row r="117">
          <cell r="U117" t="str">
            <v/>
          </cell>
        </row>
        <row r="118">
          <cell r="U118" t="str">
            <v/>
          </cell>
        </row>
        <row r="119">
          <cell r="U119" t="str">
            <v/>
          </cell>
        </row>
        <row r="120">
          <cell r="U120" t="str">
            <v/>
          </cell>
        </row>
        <row r="121">
          <cell r="U121" t="str">
            <v/>
          </cell>
        </row>
        <row r="122">
          <cell r="U122" t="str">
            <v/>
          </cell>
        </row>
        <row r="123">
          <cell r="U123" t="str">
            <v/>
          </cell>
        </row>
        <row r="124">
          <cell r="U124" t="str">
            <v/>
          </cell>
        </row>
        <row r="125">
          <cell r="U125" t="str">
            <v/>
          </cell>
        </row>
        <row r="126">
          <cell r="U126" t="str">
            <v/>
          </cell>
        </row>
        <row r="127">
          <cell r="U127" t="str">
            <v/>
          </cell>
        </row>
        <row r="128">
          <cell r="U128" t="str">
            <v/>
          </cell>
        </row>
        <row r="129">
          <cell r="U129" t="str">
            <v/>
          </cell>
        </row>
        <row r="130">
          <cell r="U130" t="str">
            <v/>
          </cell>
        </row>
        <row r="131">
          <cell r="U131" t="str">
            <v/>
          </cell>
        </row>
        <row r="132">
          <cell r="U132" t="str">
            <v/>
          </cell>
        </row>
        <row r="133">
          <cell r="U133" t="str">
            <v/>
          </cell>
        </row>
        <row r="134">
          <cell r="U134" t="str">
            <v/>
          </cell>
        </row>
        <row r="135">
          <cell r="U135" t="str">
            <v/>
          </cell>
        </row>
        <row r="136">
          <cell r="U136" t="str">
            <v/>
          </cell>
        </row>
        <row r="137">
          <cell r="U137" t="str">
            <v/>
          </cell>
        </row>
        <row r="138">
          <cell r="U138" t="str">
            <v/>
          </cell>
        </row>
        <row r="139">
          <cell r="U139" t="str">
            <v/>
          </cell>
        </row>
        <row r="140">
          <cell r="U140" t="str">
            <v/>
          </cell>
        </row>
        <row r="141">
          <cell r="U141" t="str">
            <v/>
          </cell>
        </row>
        <row r="142">
          <cell r="U142" t="str">
            <v/>
          </cell>
        </row>
        <row r="143">
          <cell r="U143" t="str">
            <v/>
          </cell>
        </row>
        <row r="144">
          <cell r="U144" t="str">
            <v/>
          </cell>
        </row>
        <row r="145">
          <cell r="U145" t="str">
            <v/>
          </cell>
        </row>
        <row r="146">
          <cell r="U146" t="str">
            <v/>
          </cell>
        </row>
        <row r="147">
          <cell r="U147" t="str">
            <v/>
          </cell>
        </row>
        <row r="148">
          <cell r="U148" t="str">
            <v/>
          </cell>
        </row>
        <row r="149">
          <cell r="U149" t="str">
            <v/>
          </cell>
        </row>
        <row r="150">
          <cell r="U150" t="str">
            <v/>
          </cell>
        </row>
        <row r="151">
          <cell r="U151" t="str">
            <v/>
          </cell>
        </row>
        <row r="152">
          <cell r="U152" t="str">
            <v/>
          </cell>
        </row>
        <row r="153">
          <cell r="U153" t="str">
            <v/>
          </cell>
        </row>
        <row r="154">
          <cell r="U154" t="str">
            <v/>
          </cell>
        </row>
        <row r="155">
          <cell r="U155" t="str">
            <v/>
          </cell>
        </row>
        <row r="156">
          <cell r="U156" t="str">
            <v/>
          </cell>
        </row>
        <row r="157">
          <cell r="U157" t="str">
            <v/>
          </cell>
        </row>
        <row r="158">
          <cell r="U158" t="str">
            <v/>
          </cell>
        </row>
        <row r="159">
          <cell r="U159" t="str">
            <v/>
          </cell>
        </row>
        <row r="160">
          <cell r="U160" t="str">
            <v/>
          </cell>
        </row>
        <row r="161">
          <cell r="U161" t="str">
            <v/>
          </cell>
        </row>
        <row r="162">
          <cell r="U162" t="str">
            <v/>
          </cell>
        </row>
        <row r="163">
          <cell r="U163" t="str">
            <v/>
          </cell>
        </row>
        <row r="164">
          <cell r="U164" t="str">
            <v/>
          </cell>
        </row>
        <row r="165">
          <cell r="U165" t="str">
            <v/>
          </cell>
        </row>
        <row r="166">
          <cell r="U166" t="str">
            <v/>
          </cell>
        </row>
        <row r="167">
          <cell r="U167" t="str">
            <v/>
          </cell>
        </row>
        <row r="168">
          <cell r="U168" t="str">
            <v/>
          </cell>
        </row>
        <row r="169">
          <cell r="U169" t="str">
            <v/>
          </cell>
        </row>
        <row r="170">
          <cell r="U170" t="str">
            <v/>
          </cell>
        </row>
        <row r="171">
          <cell r="U171" t="str">
            <v/>
          </cell>
        </row>
        <row r="172">
          <cell r="U172" t="str">
            <v/>
          </cell>
        </row>
        <row r="173">
          <cell r="U173" t="str">
            <v/>
          </cell>
        </row>
        <row r="174">
          <cell r="U174" t="str">
            <v/>
          </cell>
        </row>
        <row r="175">
          <cell r="U175" t="str">
            <v/>
          </cell>
        </row>
        <row r="176">
          <cell r="U176" t="str">
            <v/>
          </cell>
        </row>
        <row r="177">
          <cell r="U177" t="str">
            <v/>
          </cell>
        </row>
        <row r="178">
          <cell r="U178" t="str">
            <v/>
          </cell>
        </row>
        <row r="179">
          <cell r="U179" t="str">
            <v/>
          </cell>
        </row>
        <row r="180">
          <cell r="U180" t="str">
            <v/>
          </cell>
        </row>
        <row r="181">
          <cell r="U181" t="str">
            <v/>
          </cell>
        </row>
        <row r="182">
          <cell r="U182" t="str">
            <v/>
          </cell>
        </row>
        <row r="183">
          <cell r="U183" t="str">
            <v/>
          </cell>
        </row>
        <row r="184">
          <cell r="U184" t="str">
            <v/>
          </cell>
        </row>
        <row r="185">
          <cell r="U185" t="str">
            <v/>
          </cell>
        </row>
        <row r="186">
          <cell r="U186" t="str">
            <v/>
          </cell>
        </row>
        <row r="187">
          <cell r="U187" t="str">
            <v/>
          </cell>
        </row>
        <row r="188">
          <cell r="U188" t="str">
            <v/>
          </cell>
        </row>
        <row r="189">
          <cell r="U189" t="str">
            <v/>
          </cell>
        </row>
        <row r="190">
          <cell r="U190" t="str">
            <v/>
          </cell>
        </row>
        <row r="191">
          <cell r="U191" t="str">
            <v/>
          </cell>
        </row>
        <row r="192">
          <cell r="U192" t="str">
            <v/>
          </cell>
        </row>
        <row r="193">
          <cell r="U193" t="str">
            <v/>
          </cell>
        </row>
        <row r="194">
          <cell r="U194" t="str">
            <v/>
          </cell>
        </row>
        <row r="195">
          <cell r="U195" t="str">
            <v/>
          </cell>
        </row>
        <row r="196">
          <cell r="U196" t="str">
            <v/>
          </cell>
        </row>
        <row r="197">
          <cell r="U197" t="str">
            <v/>
          </cell>
        </row>
        <row r="198">
          <cell r="U198" t="str">
            <v/>
          </cell>
        </row>
        <row r="199">
          <cell r="U199" t="str">
            <v/>
          </cell>
        </row>
        <row r="200">
          <cell r="U200" t="str">
            <v/>
          </cell>
        </row>
        <row r="201">
          <cell r="U201" t="str">
            <v/>
          </cell>
        </row>
        <row r="202">
          <cell r="U202" t="str">
            <v/>
          </cell>
        </row>
        <row r="203">
          <cell r="U203" t="str">
            <v/>
          </cell>
        </row>
        <row r="204">
          <cell r="U204" t="str">
            <v/>
          </cell>
        </row>
        <row r="205">
          <cell r="U205" t="str">
            <v/>
          </cell>
        </row>
        <row r="206">
          <cell r="U206" t="str">
            <v/>
          </cell>
        </row>
        <row r="207">
          <cell r="U207" t="str">
            <v/>
          </cell>
        </row>
        <row r="208">
          <cell r="U208" t="str">
            <v/>
          </cell>
        </row>
        <row r="209">
          <cell r="U209" t="str">
            <v/>
          </cell>
        </row>
        <row r="210">
          <cell r="U210" t="str">
            <v/>
          </cell>
        </row>
        <row r="211">
          <cell r="U211" t="str">
            <v/>
          </cell>
        </row>
        <row r="212">
          <cell r="U212" t="str">
            <v/>
          </cell>
        </row>
        <row r="213">
          <cell r="U213" t="str">
            <v/>
          </cell>
        </row>
        <row r="214">
          <cell r="U214" t="str">
            <v/>
          </cell>
        </row>
        <row r="215">
          <cell r="U215" t="str">
            <v/>
          </cell>
        </row>
        <row r="216">
          <cell r="U216" t="str">
            <v/>
          </cell>
        </row>
        <row r="217">
          <cell r="U217" t="str">
            <v/>
          </cell>
        </row>
        <row r="218">
          <cell r="U218" t="str">
            <v/>
          </cell>
        </row>
        <row r="219">
          <cell r="U219" t="str">
            <v/>
          </cell>
        </row>
        <row r="220">
          <cell r="U220" t="str">
            <v/>
          </cell>
        </row>
        <row r="221">
          <cell r="U221" t="str">
            <v/>
          </cell>
        </row>
        <row r="222">
          <cell r="U222" t="str">
            <v/>
          </cell>
        </row>
        <row r="223">
          <cell r="U223" t="str">
            <v/>
          </cell>
        </row>
        <row r="224">
          <cell r="U224" t="str">
            <v/>
          </cell>
        </row>
        <row r="225">
          <cell r="U225" t="str">
            <v/>
          </cell>
        </row>
        <row r="226">
          <cell r="U226" t="str">
            <v/>
          </cell>
        </row>
        <row r="227">
          <cell r="U227" t="str">
            <v/>
          </cell>
        </row>
        <row r="228">
          <cell r="U228" t="str">
            <v/>
          </cell>
        </row>
        <row r="229">
          <cell r="U229" t="str">
            <v/>
          </cell>
        </row>
        <row r="230">
          <cell r="U230" t="str">
            <v/>
          </cell>
        </row>
        <row r="231">
          <cell r="U231" t="str">
            <v/>
          </cell>
        </row>
        <row r="232">
          <cell r="U232" t="str">
            <v/>
          </cell>
        </row>
        <row r="233">
          <cell r="U233" t="str">
            <v/>
          </cell>
        </row>
        <row r="234">
          <cell r="U234" t="str">
            <v/>
          </cell>
        </row>
        <row r="235">
          <cell r="U235" t="str">
            <v/>
          </cell>
        </row>
        <row r="236">
          <cell r="U236" t="str">
            <v/>
          </cell>
        </row>
        <row r="237">
          <cell r="U237" t="str">
            <v/>
          </cell>
        </row>
        <row r="238">
          <cell r="U238" t="str">
            <v/>
          </cell>
        </row>
        <row r="239">
          <cell r="U239" t="str">
            <v/>
          </cell>
        </row>
        <row r="240">
          <cell r="U240" t="str">
            <v/>
          </cell>
        </row>
        <row r="241">
          <cell r="U241" t="str">
            <v/>
          </cell>
        </row>
        <row r="242">
          <cell r="U242" t="str">
            <v/>
          </cell>
        </row>
        <row r="243">
          <cell r="U243" t="str">
            <v/>
          </cell>
        </row>
        <row r="244">
          <cell r="U244" t="str">
            <v/>
          </cell>
        </row>
        <row r="245">
          <cell r="U245" t="str">
            <v/>
          </cell>
        </row>
        <row r="246">
          <cell r="U246" t="str">
            <v/>
          </cell>
        </row>
        <row r="247">
          <cell r="U247" t="str">
            <v/>
          </cell>
        </row>
        <row r="248">
          <cell r="U248" t="str">
            <v/>
          </cell>
        </row>
        <row r="249">
          <cell r="U249" t="str">
            <v/>
          </cell>
        </row>
        <row r="250">
          <cell r="U250" t="str">
            <v/>
          </cell>
        </row>
        <row r="251">
          <cell r="U251" t="str">
            <v/>
          </cell>
        </row>
        <row r="252">
          <cell r="U252" t="str">
            <v/>
          </cell>
        </row>
        <row r="253">
          <cell r="U253" t="str">
            <v/>
          </cell>
        </row>
        <row r="254">
          <cell r="U254" t="str">
            <v/>
          </cell>
        </row>
        <row r="255">
          <cell r="U255" t="str">
            <v/>
          </cell>
        </row>
        <row r="256">
          <cell r="U256" t="str">
            <v/>
          </cell>
        </row>
        <row r="257">
          <cell r="U257" t="str">
            <v/>
          </cell>
        </row>
        <row r="258">
          <cell r="U258" t="str">
            <v/>
          </cell>
        </row>
        <row r="259">
          <cell r="U259" t="str">
            <v/>
          </cell>
        </row>
        <row r="260">
          <cell r="U260" t="str">
            <v/>
          </cell>
        </row>
        <row r="261">
          <cell r="U261" t="str">
            <v/>
          </cell>
        </row>
        <row r="262">
          <cell r="U262" t="str">
            <v/>
          </cell>
        </row>
        <row r="263">
          <cell r="U263" t="str">
            <v/>
          </cell>
        </row>
        <row r="264">
          <cell r="U264" t="str">
            <v/>
          </cell>
        </row>
        <row r="265">
          <cell r="U265" t="str">
            <v/>
          </cell>
        </row>
        <row r="266">
          <cell r="U266" t="str">
            <v/>
          </cell>
        </row>
        <row r="267">
          <cell r="U267" t="str">
            <v/>
          </cell>
        </row>
        <row r="268">
          <cell r="U268" t="str">
            <v/>
          </cell>
        </row>
        <row r="269">
          <cell r="U269" t="str">
            <v/>
          </cell>
        </row>
        <row r="270">
          <cell r="U270" t="str">
            <v/>
          </cell>
        </row>
        <row r="271">
          <cell r="U271" t="str">
            <v/>
          </cell>
        </row>
        <row r="272">
          <cell r="U272" t="str">
            <v/>
          </cell>
        </row>
        <row r="273">
          <cell r="U273" t="str">
            <v/>
          </cell>
        </row>
        <row r="274">
          <cell r="U274" t="str">
            <v/>
          </cell>
        </row>
        <row r="275">
          <cell r="U275" t="str">
            <v/>
          </cell>
        </row>
        <row r="276">
          <cell r="U276" t="str">
            <v/>
          </cell>
        </row>
        <row r="277">
          <cell r="U277" t="str">
            <v/>
          </cell>
        </row>
        <row r="278">
          <cell r="U278" t="str">
            <v/>
          </cell>
        </row>
        <row r="279">
          <cell r="U279" t="str">
            <v/>
          </cell>
        </row>
        <row r="280">
          <cell r="U280" t="str">
            <v/>
          </cell>
        </row>
        <row r="281">
          <cell r="U281" t="str">
            <v/>
          </cell>
        </row>
        <row r="282">
          <cell r="U282" t="str">
            <v/>
          </cell>
        </row>
        <row r="283">
          <cell r="U283" t="str">
            <v/>
          </cell>
        </row>
        <row r="284">
          <cell r="U284" t="str">
            <v/>
          </cell>
        </row>
        <row r="285">
          <cell r="U285" t="str">
            <v/>
          </cell>
        </row>
        <row r="286">
          <cell r="U286" t="str">
            <v/>
          </cell>
        </row>
        <row r="287">
          <cell r="U287" t="str">
            <v/>
          </cell>
        </row>
        <row r="288">
          <cell r="U288" t="str">
            <v/>
          </cell>
        </row>
        <row r="289">
          <cell r="U289" t="str">
            <v/>
          </cell>
        </row>
        <row r="290">
          <cell r="U290" t="str">
            <v/>
          </cell>
        </row>
        <row r="291">
          <cell r="U291" t="str">
            <v/>
          </cell>
        </row>
        <row r="292">
          <cell r="U292" t="str">
            <v/>
          </cell>
        </row>
        <row r="293">
          <cell r="U293" t="str">
            <v/>
          </cell>
        </row>
        <row r="294">
          <cell r="U294" t="str">
            <v/>
          </cell>
        </row>
        <row r="295">
          <cell r="U295" t="str">
            <v/>
          </cell>
        </row>
        <row r="296">
          <cell r="U296" t="str">
            <v/>
          </cell>
        </row>
        <row r="297">
          <cell r="U297" t="str">
            <v/>
          </cell>
        </row>
        <row r="298">
          <cell r="U298" t="str">
            <v/>
          </cell>
        </row>
        <row r="299">
          <cell r="U299" t="str">
            <v/>
          </cell>
        </row>
        <row r="300">
          <cell r="U300" t="str">
            <v/>
          </cell>
        </row>
        <row r="301">
          <cell r="U301" t="str">
            <v/>
          </cell>
        </row>
        <row r="302">
          <cell r="U302" t="str">
            <v/>
          </cell>
        </row>
        <row r="303">
          <cell r="U303" t="str">
            <v/>
          </cell>
        </row>
        <row r="304">
          <cell r="U304" t="str">
            <v/>
          </cell>
        </row>
        <row r="305">
          <cell r="U305" t="str">
            <v/>
          </cell>
        </row>
        <row r="306">
          <cell r="U306" t="str">
            <v/>
          </cell>
        </row>
        <row r="307">
          <cell r="U307" t="str">
            <v/>
          </cell>
        </row>
        <row r="308">
          <cell r="U308" t="str">
            <v/>
          </cell>
        </row>
        <row r="309">
          <cell r="U309" t="str">
            <v/>
          </cell>
        </row>
        <row r="310">
          <cell r="U310" t="str">
            <v/>
          </cell>
        </row>
        <row r="311">
          <cell r="U311" t="str">
            <v/>
          </cell>
        </row>
        <row r="312">
          <cell r="U312" t="str">
            <v/>
          </cell>
        </row>
        <row r="313">
          <cell r="U313" t="str">
            <v/>
          </cell>
        </row>
        <row r="314">
          <cell r="U314" t="str">
            <v/>
          </cell>
        </row>
        <row r="315">
          <cell r="U315" t="str">
            <v/>
          </cell>
        </row>
        <row r="316">
          <cell r="U316" t="str">
            <v/>
          </cell>
        </row>
        <row r="317">
          <cell r="U317" t="str">
            <v/>
          </cell>
        </row>
        <row r="318">
          <cell r="U318" t="str">
            <v/>
          </cell>
        </row>
        <row r="319">
          <cell r="U319" t="str">
            <v/>
          </cell>
        </row>
        <row r="320">
          <cell r="U320" t="str">
            <v/>
          </cell>
        </row>
        <row r="321">
          <cell r="U321" t="str">
            <v/>
          </cell>
        </row>
        <row r="322">
          <cell r="U322" t="str">
            <v/>
          </cell>
        </row>
        <row r="323">
          <cell r="U323" t="str">
            <v/>
          </cell>
        </row>
        <row r="324">
          <cell r="U324" t="str">
            <v/>
          </cell>
        </row>
        <row r="325">
          <cell r="U325" t="str">
            <v/>
          </cell>
        </row>
        <row r="326">
          <cell r="U326" t="str">
            <v/>
          </cell>
        </row>
        <row r="327">
          <cell r="U327" t="str">
            <v/>
          </cell>
        </row>
        <row r="328">
          <cell r="U328" t="str">
            <v/>
          </cell>
        </row>
        <row r="329">
          <cell r="U329" t="str">
            <v/>
          </cell>
        </row>
        <row r="330">
          <cell r="U330" t="str">
            <v/>
          </cell>
        </row>
        <row r="331">
          <cell r="U331" t="str">
            <v/>
          </cell>
        </row>
        <row r="332">
          <cell r="U332" t="str">
            <v/>
          </cell>
        </row>
        <row r="333">
          <cell r="U333" t="str">
            <v/>
          </cell>
        </row>
        <row r="334">
          <cell r="U334" t="str">
            <v/>
          </cell>
        </row>
        <row r="335">
          <cell r="U335" t="str">
            <v/>
          </cell>
        </row>
        <row r="336">
          <cell r="U336" t="str">
            <v/>
          </cell>
        </row>
        <row r="337">
          <cell r="U337" t="str">
            <v/>
          </cell>
        </row>
        <row r="338">
          <cell r="U338" t="str">
            <v/>
          </cell>
        </row>
        <row r="339">
          <cell r="U339" t="str">
            <v/>
          </cell>
        </row>
        <row r="340">
          <cell r="U340" t="str">
            <v/>
          </cell>
        </row>
        <row r="341">
          <cell r="U341" t="str">
            <v/>
          </cell>
        </row>
        <row r="342">
          <cell r="U342" t="str">
            <v/>
          </cell>
        </row>
        <row r="343">
          <cell r="U343" t="str">
            <v/>
          </cell>
        </row>
        <row r="344">
          <cell r="U344" t="str">
            <v/>
          </cell>
        </row>
        <row r="345">
          <cell r="U345" t="str">
            <v/>
          </cell>
        </row>
        <row r="346">
          <cell r="U346" t="str">
            <v/>
          </cell>
        </row>
        <row r="347">
          <cell r="U347" t="str">
            <v/>
          </cell>
        </row>
        <row r="348">
          <cell r="U348" t="str">
            <v/>
          </cell>
        </row>
        <row r="349">
          <cell r="U349" t="str">
            <v/>
          </cell>
        </row>
        <row r="350">
          <cell r="U350" t="str">
            <v/>
          </cell>
        </row>
        <row r="351">
          <cell r="U351" t="str">
            <v/>
          </cell>
        </row>
        <row r="352">
          <cell r="U352" t="str">
            <v/>
          </cell>
        </row>
        <row r="353">
          <cell r="U353" t="str">
            <v/>
          </cell>
        </row>
        <row r="354">
          <cell r="U354" t="str">
            <v/>
          </cell>
        </row>
        <row r="355">
          <cell r="U355" t="str">
            <v/>
          </cell>
        </row>
        <row r="356">
          <cell r="U356" t="str">
            <v/>
          </cell>
        </row>
        <row r="357">
          <cell r="U357" t="str">
            <v/>
          </cell>
        </row>
        <row r="358">
          <cell r="U358" t="str">
            <v/>
          </cell>
        </row>
        <row r="359">
          <cell r="U359" t="str">
            <v/>
          </cell>
        </row>
        <row r="360">
          <cell r="U360" t="str">
            <v/>
          </cell>
        </row>
        <row r="361">
          <cell r="U361" t="str">
            <v/>
          </cell>
        </row>
        <row r="362">
          <cell r="U362" t="str">
            <v/>
          </cell>
        </row>
        <row r="363">
          <cell r="U363" t="str">
            <v/>
          </cell>
        </row>
        <row r="364">
          <cell r="U364" t="str">
            <v/>
          </cell>
        </row>
        <row r="365">
          <cell r="U365" t="str">
            <v/>
          </cell>
        </row>
        <row r="366">
          <cell r="U366" t="str">
            <v/>
          </cell>
        </row>
        <row r="367">
          <cell r="U367" t="str">
            <v/>
          </cell>
        </row>
        <row r="368">
          <cell r="U368" t="str">
            <v/>
          </cell>
        </row>
        <row r="369">
          <cell r="U369" t="str">
            <v/>
          </cell>
        </row>
        <row r="370">
          <cell r="U370" t="str">
            <v/>
          </cell>
        </row>
        <row r="371">
          <cell r="U371" t="str">
            <v/>
          </cell>
        </row>
        <row r="372">
          <cell r="U372" t="str">
            <v/>
          </cell>
        </row>
        <row r="373">
          <cell r="U373" t="str">
            <v/>
          </cell>
        </row>
        <row r="374">
          <cell r="U374" t="str">
            <v/>
          </cell>
        </row>
        <row r="375">
          <cell r="U375" t="str">
            <v/>
          </cell>
        </row>
        <row r="376">
          <cell r="U376" t="str">
            <v/>
          </cell>
        </row>
        <row r="377">
          <cell r="U377" t="str">
            <v/>
          </cell>
        </row>
        <row r="378">
          <cell r="U378" t="str">
            <v/>
          </cell>
        </row>
        <row r="379">
          <cell r="U379" t="str">
            <v/>
          </cell>
        </row>
        <row r="380">
          <cell r="U380" t="str">
            <v/>
          </cell>
        </row>
        <row r="381">
          <cell r="U381" t="str">
            <v/>
          </cell>
        </row>
        <row r="382">
          <cell r="U382" t="str">
            <v/>
          </cell>
        </row>
        <row r="383">
          <cell r="U383" t="str">
            <v/>
          </cell>
        </row>
        <row r="384">
          <cell r="U384" t="str">
            <v/>
          </cell>
        </row>
        <row r="385">
          <cell r="U385" t="str">
            <v/>
          </cell>
        </row>
        <row r="386">
          <cell r="U386" t="str">
            <v/>
          </cell>
        </row>
        <row r="387">
          <cell r="U387" t="str">
            <v/>
          </cell>
        </row>
        <row r="388">
          <cell r="U388" t="str">
            <v/>
          </cell>
        </row>
        <row r="389">
          <cell r="U389" t="str">
            <v/>
          </cell>
        </row>
        <row r="390">
          <cell r="U390" t="str">
            <v/>
          </cell>
        </row>
        <row r="391">
          <cell r="U391" t="str">
            <v/>
          </cell>
        </row>
        <row r="392">
          <cell r="U392" t="str">
            <v/>
          </cell>
        </row>
        <row r="393">
          <cell r="U393" t="str">
            <v/>
          </cell>
        </row>
        <row r="394">
          <cell r="U394" t="str">
            <v/>
          </cell>
        </row>
        <row r="395">
          <cell r="U395" t="str">
            <v/>
          </cell>
        </row>
        <row r="396">
          <cell r="U396" t="str">
            <v/>
          </cell>
        </row>
        <row r="397">
          <cell r="U397" t="str">
            <v/>
          </cell>
        </row>
        <row r="398">
          <cell r="U398" t="str">
            <v/>
          </cell>
        </row>
        <row r="399">
          <cell r="U399" t="str">
            <v/>
          </cell>
        </row>
        <row r="400">
          <cell r="U400" t="str">
            <v/>
          </cell>
        </row>
        <row r="401">
          <cell r="U401" t="str">
            <v/>
          </cell>
        </row>
        <row r="402">
          <cell r="U402" t="str">
            <v/>
          </cell>
        </row>
        <row r="403">
          <cell r="U403" t="str">
            <v/>
          </cell>
        </row>
        <row r="404">
          <cell r="U404" t="str">
            <v/>
          </cell>
        </row>
        <row r="405">
          <cell r="U405" t="str">
            <v/>
          </cell>
        </row>
        <row r="406">
          <cell r="U406" t="str">
            <v/>
          </cell>
        </row>
        <row r="407">
          <cell r="U407" t="str">
            <v/>
          </cell>
        </row>
        <row r="408">
          <cell r="U408" t="str">
            <v/>
          </cell>
        </row>
        <row r="409">
          <cell r="U409" t="str">
            <v/>
          </cell>
        </row>
        <row r="410">
          <cell r="U410" t="str">
            <v/>
          </cell>
        </row>
        <row r="411">
          <cell r="U411" t="str">
            <v/>
          </cell>
        </row>
        <row r="412">
          <cell r="U412" t="str">
            <v/>
          </cell>
        </row>
        <row r="413">
          <cell r="U413" t="str">
            <v/>
          </cell>
        </row>
        <row r="414">
          <cell r="U414" t="str">
            <v/>
          </cell>
        </row>
        <row r="415">
          <cell r="U415" t="str">
            <v/>
          </cell>
        </row>
        <row r="416">
          <cell r="U416" t="str">
            <v/>
          </cell>
        </row>
        <row r="417">
          <cell r="U417" t="str">
            <v/>
          </cell>
        </row>
        <row r="418">
          <cell r="U418" t="str">
            <v/>
          </cell>
        </row>
        <row r="419">
          <cell r="U419" t="str">
            <v/>
          </cell>
        </row>
        <row r="420">
          <cell r="U420" t="str">
            <v/>
          </cell>
        </row>
        <row r="421">
          <cell r="U421" t="str">
            <v/>
          </cell>
        </row>
        <row r="422">
          <cell r="U422" t="str">
            <v/>
          </cell>
        </row>
        <row r="423">
          <cell r="U423" t="str">
            <v/>
          </cell>
        </row>
        <row r="424">
          <cell r="U424" t="str">
            <v/>
          </cell>
        </row>
        <row r="425">
          <cell r="U425" t="str">
            <v/>
          </cell>
        </row>
        <row r="426">
          <cell r="U426" t="str">
            <v/>
          </cell>
        </row>
        <row r="427">
          <cell r="U427" t="str">
            <v/>
          </cell>
        </row>
        <row r="428">
          <cell r="U428" t="str">
            <v/>
          </cell>
        </row>
        <row r="429">
          <cell r="U429" t="str">
            <v/>
          </cell>
        </row>
        <row r="430">
          <cell r="U430" t="str">
            <v/>
          </cell>
        </row>
        <row r="431">
          <cell r="U431" t="str">
            <v/>
          </cell>
        </row>
        <row r="432">
          <cell r="U432" t="str">
            <v/>
          </cell>
        </row>
        <row r="433">
          <cell r="U433" t="str">
            <v/>
          </cell>
        </row>
        <row r="434">
          <cell r="U434" t="str">
            <v/>
          </cell>
        </row>
        <row r="435">
          <cell r="U435" t="str">
            <v/>
          </cell>
        </row>
        <row r="436">
          <cell r="U436" t="str">
            <v/>
          </cell>
        </row>
        <row r="437">
          <cell r="U437" t="str">
            <v/>
          </cell>
        </row>
        <row r="438">
          <cell r="U438" t="str">
            <v/>
          </cell>
        </row>
        <row r="439">
          <cell r="U439" t="str">
            <v/>
          </cell>
        </row>
        <row r="440">
          <cell r="U440" t="str">
            <v/>
          </cell>
        </row>
        <row r="441">
          <cell r="U441" t="str">
            <v/>
          </cell>
        </row>
        <row r="442">
          <cell r="U442" t="str">
            <v/>
          </cell>
        </row>
        <row r="443">
          <cell r="U443" t="str">
            <v/>
          </cell>
        </row>
        <row r="444">
          <cell r="U444" t="str">
            <v/>
          </cell>
        </row>
        <row r="445">
          <cell r="U445" t="str">
            <v/>
          </cell>
        </row>
        <row r="446">
          <cell r="U446" t="str">
            <v/>
          </cell>
        </row>
        <row r="447">
          <cell r="U447" t="str">
            <v/>
          </cell>
        </row>
        <row r="448">
          <cell r="U448" t="str">
            <v/>
          </cell>
        </row>
        <row r="449">
          <cell r="U449" t="str">
            <v/>
          </cell>
        </row>
        <row r="450">
          <cell r="U450" t="str">
            <v/>
          </cell>
        </row>
        <row r="451">
          <cell r="U451" t="str">
            <v/>
          </cell>
        </row>
        <row r="452">
          <cell r="U452" t="str">
            <v/>
          </cell>
        </row>
        <row r="453">
          <cell r="U453" t="str">
            <v/>
          </cell>
        </row>
        <row r="454">
          <cell r="U454" t="str">
            <v/>
          </cell>
        </row>
        <row r="455">
          <cell r="U455" t="str">
            <v/>
          </cell>
        </row>
        <row r="456">
          <cell r="U456" t="str">
            <v/>
          </cell>
        </row>
        <row r="457">
          <cell r="U457" t="str">
            <v/>
          </cell>
        </row>
        <row r="458">
          <cell r="U458" t="str">
            <v/>
          </cell>
        </row>
        <row r="459">
          <cell r="U459" t="str">
            <v/>
          </cell>
        </row>
        <row r="460">
          <cell r="U460" t="str">
            <v/>
          </cell>
        </row>
        <row r="461">
          <cell r="U461" t="str">
            <v/>
          </cell>
        </row>
        <row r="462">
          <cell r="U462" t="str">
            <v/>
          </cell>
        </row>
        <row r="463">
          <cell r="U463" t="str">
            <v/>
          </cell>
        </row>
        <row r="464">
          <cell r="U464" t="str">
            <v/>
          </cell>
        </row>
        <row r="465">
          <cell r="U465" t="str">
            <v/>
          </cell>
        </row>
        <row r="466">
          <cell r="U466" t="str">
            <v/>
          </cell>
        </row>
        <row r="467">
          <cell r="U467" t="str">
            <v/>
          </cell>
        </row>
        <row r="468">
          <cell r="U468" t="str">
            <v/>
          </cell>
        </row>
        <row r="469">
          <cell r="U469" t="str">
            <v/>
          </cell>
        </row>
        <row r="470">
          <cell r="U470" t="str">
            <v/>
          </cell>
        </row>
        <row r="471">
          <cell r="U471" t="str">
            <v/>
          </cell>
        </row>
        <row r="472">
          <cell r="U472" t="str">
            <v/>
          </cell>
        </row>
        <row r="473">
          <cell r="U473" t="str">
            <v/>
          </cell>
        </row>
        <row r="474">
          <cell r="U474" t="str">
            <v/>
          </cell>
        </row>
        <row r="475">
          <cell r="U475" t="str">
            <v/>
          </cell>
        </row>
        <row r="476">
          <cell r="U476" t="str">
            <v/>
          </cell>
        </row>
        <row r="477">
          <cell r="U477" t="str">
            <v/>
          </cell>
        </row>
        <row r="478">
          <cell r="U478" t="str">
            <v/>
          </cell>
        </row>
        <row r="479">
          <cell r="U479" t="str">
            <v/>
          </cell>
        </row>
        <row r="480">
          <cell r="U480" t="str">
            <v/>
          </cell>
        </row>
        <row r="481">
          <cell r="U481" t="str">
            <v/>
          </cell>
        </row>
        <row r="482">
          <cell r="U482" t="str">
            <v/>
          </cell>
        </row>
        <row r="483">
          <cell r="U483" t="str">
            <v/>
          </cell>
        </row>
        <row r="484">
          <cell r="U484" t="str">
            <v/>
          </cell>
        </row>
        <row r="485">
          <cell r="U485" t="str">
            <v/>
          </cell>
        </row>
        <row r="486">
          <cell r="U486" t="str">
            <v/>
          </cell>
        </row>
        <row r="487">
          <cell r="U487" t="str">
            <v/>
          </cell>
        </row>
        <row r="488">
          <cell r="U488" t="str">
            <v/>
          </cell>
        </row>
        <row r="489">
          <cell r="U489" t="str">
            <v/>
          </cell>
        </row>
        <row r="490">
          <cell r="U490" t="str">
            <v/>
          </cell>
        </row>
        <row r="491">
          <cell r="U491" t="str">
            <v/>
          </cell>
        </row>
        <row r="492">
          <cell r="U492" t="str">
            <v/>
          </cell>
        </row>
        <row r="493">
          <cell r="U493" t="str">
            <v/>
          </cell>
        </row>
        <row r="494">
          <cell r="U494" t="str">
            <v/>
          </cell>
        </row>
        <row r="495">
          <cell r="U495" t="str">
            <v/>
          </cell>
        </row>
        <row r="496">
          <cell r="U496" t="str">
            <v/>
          </cell>
        </row>
        <row r="497">
          <cell r="U497" t="str">
            <v/>
          </cell>
        </row>
        <row r="498">
          <cell r="U498" t="str">
            <v/>
          </cell>
        </row>
      </sheetData>
      <sheetData sheetId="3">
        <row r="5">
          <cell r="O5">
            <v>17</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U36"/>
  <sheetViews>
    <sheetView tabSelected="1" topLeftCell="P5" zoomScale="73" zoomScaleNormal="73" workbookViewId="0">
      <selection activeCell="AI12" sqref="AI12"/>
    </sheetView>
  </sheetViews>
  <sheetFormatPr baseColWidth="10" defaultColWidth="11.42578125" defaultRowHeight="15" x14ac:dyDescent="0.25"/>
  <cols>
    <col min="1" max="1" width="20.7109375" style="121" customWidth="1"/>
    <col min="2" max="2" width="29" style="121" customWidth="1"/>
    <col min="3" max="3" width="13.7109375" style="7" customWidth="1"/>
    <col min="4" max="4" width="23" style="6" customWidth="1"/>
    <col min="5" max="5" width="11.7109375" style="6" customWidth="1"/>
    <col min="6" max="6" width="13.5703125" style="3" customWidth="1"/>
    <col min="7" max="7" width="11.28515625" style="1" customWidth="1"/>
    <col min="8" max="8" width="12" style="1" customWidth="1"/>
    <col min="9" max="9" width="12.140625" style="1" bestFit="1" customWidth="1"/>
    <col min="10" max="10" width="8.42578125" style="1" hidden="1" customWidth="1"/>
    <col min="11" max="11" width="12.140625" style="1" hidden="1" customWidth="1"/>
    <col min="12" max="12" width="14.85546875" style="1" hidden="1" customWidth="1"/>
    <col min="13" max="13" width="17.5703125" style="126" hidden="1" customWidth="1"/>
    <col min="14" max="14" width="14.85546875" style="126" hidden="1" customWidth="1"/>
    <col min="15" max="15" width="9.85546875" style="126" hidden="1" customWidth="1"/>
    <col min="16" max="16" width="7.5703125" style="1" bestFit="1" customWidth="1"/>
    <col min="17" max="17" width="9.5703125" style="1" bestFit="1" customWidth="1"/>
    <col min="18" max="18" width="8" style="1" bestFit="1" customWidth="1"/>
    <col min="19" max="19" width="6.42578125" style="1" bestFit="1" customWidth="1"/>
    <col min="20" max="21" width="7.140625" style="1" bestFit="1" customWidth="1"/>
    <col min="22" max="22" width="11.42578125" style="1" bestFit="1" customWidth="1"/>
    <col min="23" max="23" width="18.42578125" style="23" bestFit="1" customWidth="1"/>
    <col min="24" max="24" width="6.5703125" style="23" bestFit="1" customWidth="1"/>
    <col min="25" max="25" width="9.140625" style="23" bestFit="1" customWidth="1"/>
    <col min="26" max="26" width="12.85546875" style="23" bestFit="1" customWidth="1"/>
    <col min="27" max="27" width="9.5703125" style="23" bestFit="1" customWidth="1"/>
    <col min="28" max="28" width="11.28515625" style="23" bestFit="1" customWidth="1"/>
    <col min="29" max="29" width="11.85546875" style="23" customWidth="1"/>
    <col min="30" max="30" width="15.28515625" style="23" customWidth="1"/>
    <col min="31" max="31" width="17.7109375" style="23" customWidth="1"/>
    <col min="32" max="32" width="16.28515625" style="23" customWidth="1"/>
    <col min="33" max="33" width="18.5703125" style="23" customWidth="1"/>
    <col min="34" max="34" width="15.5703125" style="1" customWidth="1"/>
    <col min="35" max="35" width="23.140625" style="23" customWidth="1"/>
    <col min="36" max="36" width="20.5703125" style="15" customWidth="1"/>
    <col min="37" max="37" width="13" style="15" customWidth="1"/>
    <col min="38" max="38" width="123.85546875" style="8" customWidth="1"/>
    <col min="39" max="16384" width="11.42578125" style="1"/>
  </cols>
  <sheetData>
    <row r="1" spans="1:45" ht="26.25" customHeight="1" x14ac:dyDescent="0.25">
      <c r="A1" s="215"/>
      <c r="B1" s="214"/>
      <c r="C1" s="214"/>
      <c r="D1" s="214"/>
      <c r="E1" s="214"/>
      <c r="F1" s="214"/>
      <c r="G1" s="214"/>
      <c r="H1" s="214"/>
      <c r="I1" s="214"/>
      <c r="J1" s="214"/>
      <c r="K1" s="214"/>
      <c r="L1" s="214"/>
      <c r="M1" s="214"/>
      <c r="N1" s="214"/>
      <c r="O1" s="214"/>
      <c r="P1" s="214"/>
      <c r="Q1" s="214"/>
      <c r="R1" s="214"/>
      <c r="S1" s="214"/>
      <c r="T1" s="214"/>
      <c r="U1" s="214"/>
      <c r="V1" s="214"/>
      <c r="W1" s="214"/>
      <c r="X1" s="214"/>
      <c r="Y1" s="214"/>
      <c r="Z1" s="214"/>
      <c r="AA1" s="214"/>
      <c r="AB1" s="214"/>
      <c r="AC1" s="214"/>
      <c r="AD1" s="214"/>
      <c r="AE1" s="214"/>
      <c r="AF1" s="214"/>
      <c r="AG1" s="214"/>
      <c r="AH1" s="214"/>
      <c r="AI1" s="214"/>
      <c r="AJ1" s="214"/>
      <c r="AK1" s="214"/>
      <c r="AL1" s="141" t="s">
        <v>0</v>
      </c>
    </row>
    <row r="2" spans="1:45" ht="21" customHeight="1" x14ac:dyDescent="0.25">
      <c r="A2" s="215"/>
      <c r="B2" s="214"/>
      <c r="C2" s="214"/>
      <c r="D2" s="214"/>
      <c r="E2" s="214"/>
      <c r="F2" s="214"/>
      <c r="G2" s="214"/>
      <c r="H2" s="214"/>
      <c r="I2" s="214"/>
      <c r="J2" s="214"/>
      <c r="K2" s="214"/>
      <c r="L2" s="214"/>
      <c r="M2" s="214"/>
      <c r="N2" s="214"/>
      <c r="O2" s="214"/>
      <c r="P2" s="214"/>
      <c r="Q2" s="214"/>
      <c r="R2" s="214"/>
      <c r="S2" s="214"/>
      <c r="T2" s="214"/>
      <c r="U2" s="214"/>
      <c r="V2" s="214"/>
      <c r="W2" s="214"/>
      <c r="X2" s="214"/>
      <c r="Y2" s="214"/>
      <c r="Z2" s="214"/>
      <c r="AA2" s="214"/>
      <c r="AB2" s="214"/>
      <c r="AC2" s="214"/>
      <c r="AD2" s="214"/>
      <c r="AE2" s="214"/>
      <c r="AF2" s="214"/>
      <c r="AG2" s="214"/>
      <c r="AH2" s="214"/>
      <c r="AI2" s="214"/>
      <c r="AJ2" s="214"/>
      <c r="AK2" s="214"/>
      <c r="AL2" s="141" t="s">
        <v>1</v>
      </c>
      <c r="AM2" s="5"/>
      <c r="AN2" s="5"/>
      <c r="AO2" s="5"/>
      <c r="AP2" s="5"/>
      <c r="AQ2" s="5"/>
      <c r="AR2" s="4"/>
      <c r="AS2" s="8"/>
    </row>
    <row r="3" spans="1:45" ht="21" customHeight="1" x14ac:dyDescent="0.25">
      <c r="A3" s="215"/>
      <c r="B3" s="214"/>
      <c r="C3" s="214"/>
      <c r="D3" s="214"/>
      <c r="E3" s="214"/>
      <c r="F3" s="214"/>
      <c r="G3" s="214"/>
      <c r="H3" s="214"/>
      <c r="I3" s="214"/>
      <c r="J3" s="214"/>
      <c r="K3" s="214"/>
      <c r="L3" s="214"/>
      <c r="M3" s="214"/>
      <c r="N3" s="214"/>
      <c r="O3" s="214"/>
      <c r="P3" s="214"/>
      <c r="Q3" s="214"/>
      <c r="R3" s="214"/>
      <c r="S3" s="214"/>
      <c r="T3" s="214"/>
      <c r="U3" s="214"/>
      <c r="V3" s="214"/>
      <c r="W3" s="214"/>
      <c r="X3" s="214"/>
      <c r="Y3" s="214"/>
      <c r="Z3" s="214"/>
      <c r="AA3" s="214"/>
      <c r="AB3" s="214"/>
      <c r="AC3" s="214"/>
      <c r="AD3" s="214"/>
      <c r="AE3" s="214"/>
      <c r="AF3" s="214"/>
      <c r="AG3" s="214"/>
      <c r="AH3" s="214"/>
      <c r="AI3" s="214"/>
      <c r="AJ3" s="214"/>
      <c r="AK3" s="214"/>
      <c r="AL3" s="141" t="s">
        <v>2</v>
      </c>
      <c r="AM3" s="5"/>
      <c r="AN3" s="5"/>
      <c r="AO3" s="5"/>
      <c r="AP3" s="5"/>
      <c r="AQ3" s="5"/>
      <c r="AR3" s="4"/>
      <c r="AS3" s="8"/>
    </row>
    <row r="4" spans="1:45" ht="21" customHeight="1" x14ac:dyDescent="0.25">
      <c r="A4" s="215"/>
      <c r="B4" s="214"/>
      <c r="C4" s="214"/>
      <c r="D4" s="214"/>
      <c r="E4" s="214"/>
      <c r="F4" s="214"/>
      <c r="G4" s="214"/>
      <c r="H4" s="214"/>
      <c r="I4" s="214"/>
      <c r="J4" s="214"/>
      <c r="K4" s="214"/>
      <c r="L4" s="214"/>
      <c r="M4" s="214"/>
      <c r="N4" s="214"/>
      <c r="O4" s="214"/>
      <c r="P4" s="214"/>
      <c r="Q4" s="214"/>
      <c r="R4" s="214"/>
      <c r="S4" s="214"/>
      <c r="T4" s="214"/>
      <c r="U4" s="214"/>
      <c r="V4" s="214"/>
      <c r="W4" s="214"/>
      <c r="X4" s="214"/>
      <c r="Y4" s="214"/>
      <c r="Z4" s="214"/>
      <c r="AA4" s="214"/>
      <c r="AB4" s="214"/>
      <c r="AC4" s="214"/>
      <c r="AD4" s="214"/>
      <c r="AE4" s="214"/>
      <c r="AF4" s="214"/>
      <c r="AG4" s="214"/>
      <c r="AH4" s="214"/>
      <c r="AI4" s="214"/>
      <c r="AJ4" s="214"/>
      <c r="AK4" s="214"/>
      <c r="AL4" s="141" t="s">
        <v>3</v>
      </c>
      <c r="AM4" s="5"/>
      <c r="AN4" s="5"/>
      <c r="AO4" s="5"/>
      <c r="AP4" s="5"/>
      <c r="AQ4" s="5"/>
      <c r="AR4" s="4"/>
      <c r="AS4" s="8"/>
    </row>
    <row r="5" spans="1:45" ht="15" customHeight="1" x14ac:dyDescent="0.25">
      <c r="A5" s="2"/>
      <c r="B5" s="1"/>
      <c r="C5" s="1"/>
      <c r="D5" s="1"/>
      <c r="E5" s="3"/>
      <c r="I5" s="9"/>
      <c r="J5" s="9"/>
      <c r="K5" s="9"/>
      <c r="L5" s="9"/>
      <c r="M5" s="127"/>
      <c r="N5" s="127"/>
      <c r="O5" s="127"/>
      <c r="P5" s="9"/>
      <c r="Q5" s="9"/>
      <c r="R5" s="9"/>
      <c r="S5" s="9"/>
      <c r="T5" s="9"/>
      <c r="U5" s="9"/>
      <c r="V5" s="9"/>
      <c r="W5" s="22"/>
      <c r="X5" s="123"/>
      <c r="Y5" s="123"/>
      <c r="Z5" s="123"/>
      <c r="AA5" s="123"/>
      <c r="AB5" s="123"/>
      <c r="AC5" s="123"/>
      <c r="AD5" s="123"/>
      <c r="AE5" s="123"/>
      <c r="AF5" s="123"/>
      <c r="AG5" s="9"/>
      <c r="AH5" s="124"/>
      <c r="AI5" s="22"/>
      <c r="AJ5" s="14"/>
      <c r="AK5" s="14"/>
      <c r="AL5" s="16"/>
      <c r="AM5" s="5"/>
      <c r="AN5" s="5"/>
      <c r="AO5" s="5"/>
      <c r="AP5" s="5"/>
      <c r="AQ5" s="5"/>
      <c r="AR5" s="4"/>
      <c r="AS5" s="8"/>
    </row>
    <row r="6" spans="1:45" ht="21" hidden="1" x14ac:dyDescent="0.25">
      <c r="A6" s="2"/>
      <c r="B6" s="1"/>
      <c r="C6" s="1"/>
      <c r="D6" s="1"/>
      <c r="E6" s="3"/>
      <c r="I6" s="9"/>
      <c r="J6" s="9"/>
      <c r="K6" s="9"/>
      <c r="L6" s="9"/>
      <c r="M6" s="127"/>
      <c r="N6" s="127"/>
      <c r="O6" s="127"/>
      <c r="P6" s="9"/>
      <c r="Q6" s="9"/>
      <c r="R6" s="9"/>
      <c r="S6" s="9"/>
      <c r="T6" s="9"/>
      <c r="U6" s="9"/>
      <c r="V6" s="9"/>
      <c r="W6" s="22"/>
      <c r="X6" s="123"/>
      <c r="Y6" s="123"/>
      <c r="Z6" s="123"/>
      <c r="AA6" s="123"/>
      <c r="AB6" s="123"/>
      <c r="AC6" s="123"/>
      <c r="AD6" s="123"/>
      <c r="AE6" s="123"/>
      <c r="AF6" s="123"/>
      <c r="AG6" s="9"/>
      <c r="AH6" s="124"/>
      <c r="AI6" s="22"/>
      <c r="AJ6" s="14"/>
      <c r="AK6" s="14"/>
      <c r="AL6" s="16"/>
      <c r="AM6" s="5"/>
      <c r="AN6" s="5"/>
      <c r="AO6" s="5"/>
      <c r="AP6" s="5"/>
      <c r="AQ6" s="5"/>
      <c r="AR6" s="4"/>
      <c r="AS6" s="8"/>
    </row>
    <row r="7" spans="1:45" ht="21" hidden="1" x14ac:dyDescent="0.25">
      <c r="A7" s="2"/>
      <c r="B7" s="1"/>
      <c r="C7" s="1"/>
      <c r="D7" s="1"/>
      <c r="E7" s="3"/>
      <c r="I7" s="9"/>
      <c r="J7" s="9"/>
      <c r="K7" s="9"/>
      <c r="L7" s="9"/>
      <c r="M7" s="127"/>
      <c r="N7" s="127"/>
      <c r="O7" s="127"/>
      <c r="P7" s="9"/>
      <c r="Q7" s="9"/>
      <c r="R7" s="9"/>
      <c r="S7" s="9"/>
      <c r="T7" s="9"/>
      <c r="U7" s="9"/>
      <c r="V7" s="9"/>
      <c r="W7" s="22"/>
      <c r="X7" s="123"/>
      <c r="Y7" s="123"/>
      <c r="Z7" s="123"/>
      <c r="AA7" s="123"/>
      <c r="AB7" s="123"/>
      <c r="AC7" s="123"/>
      <c r="AD7" s="123"/>
      <c r="AE7" s="123"/>
      <c r="AF7" s="123"/>
      <c r="AG7" s="9"/>
      <c r="AH7" s="124"/>
      <c r="AI7" s="22"/>
      <c r="AJ7" s="14"/>
      <c r="AK7" s="14"/>
      <c r="AL7" s="16"/>
      <c r="AM7" s="5"/>
      <c r="AN7" s="5"/>
      <c r="AO7" s="5"/>
      <c r="AP7" s="5"/>
      <c r="AQ7" s="5"/>
      <c r="AR7" s="4"/>
      <c r="AS7" s="8"/>
    </row>
    <row r="8" spans="1:45" ht="24.75" hidden="1" customHeight="1" x14ac:dyDescent="0.25">
      <c r="A8" s="16"/>
      <c r="B8" s="16"/>
      <c r="C8" s="9"/>
      <c r="D8" s="11"/>
      <c r="F8" s="161"/>
      <c r="I8" s="9"/>
      <c r="J8" s="9"/>
      <c r="K8" s="9"/>
      <c r="L8" s="9"/>
      <c r="M8" s="127"/>
      <c r="N8" s="127"/>
      <c r="O8" s="127"/>
      <c r="P8" s="9"/>
      <c r="Q8" s="9"/>
      <c r="R8" s="9"/>
      <c r="S8" s="9"/>
      <c r="T8" s="9"/>
      <c r="U8" s="9"/>
      <c r="V8" s="9"/>
      <c r="W8" s="22"/>
      <c r="X8" s="123"/>
      <c r="Y8" s="123"/>
      <c r="Z8" s="123"/>
      <c r="AA8" s="123"/>
      <c r="AB8" s="123"/>
      <c r="AC8" s="123"/>
      <c r="AD8" s="123"/>
      <c r="AE8" s="123"/>
      <c r="AF8" s="123"/>
      <c r="AG8" s="9"/>
      <c r="AH8" s="124"/>
      <c r="AI8" s="22"/>
      <c r="AJ8" s="14"/>
      <c r="AK8" s="14"/>
      <c r="AL8" s="16"/>
      <c r="AM8" s="5"/>
      <c r="AN8" s="5"/>
      <c r="AO8" s="5"/>
      <c r="AP8" s="5"/>
      <c r="AQ8" s="5"/>
      <c r="AR8" s="4"/>
      <c r="AS8" s="8"/>
    </row>
    <row r="9" spans="1:45" ht="52.5" customHeight="1" x14ac:dyDescent="0.25">
      <c r="A9" s="136"/>
      <c r="B9" s="137"/>
      <c r="C9" s="138"/>
      <c r="D9" s="138"/>
      <c r="E9" s="138"/>
      <c r="F9" s="139"/>
      <c r="G9" s="139"/>
      <c r="H9" s="139"/>
      <c r="I9" s="139"/>
      <c r="J9" s="149"/>
      <c r="K9" s="149"/>
      <c r="L9" s="149"/>
      <c r="M9" s="140"/>
      <c r="N9" s="140"/>
      <c r="O9" s="140"/>
      <c r="P9" s="213" t="s">
        <v>4</v>
      </c>
      <c r="Q9" s="213"/>
      <c r="R9" s="213"/>
      <c r="S9" s="213"/>
      <c r="T9" s="213"/>
      <c r="U9" s="213"/>
      <c r="V9" s="213"/>
      <c r="W9" s="213"/>
      <c r="X9" s="213" t="s">
        <v>5</v>
      </c>
      <c r="Y9" s="213"/>
      <c r="Z9" s="213"/>
      <c r="AA9" s="213"/>
      <c r="AB9" s="213"/>
      <c r="AC9" s="213"/>
      <c r="AD9" s="213"/>
      <c r="AE9" s="213"/>
      <c r="AF9" s="217" t="s">
        <v>6</v>
      </c>
      <c r="AG9" s="217"/>
      <c r="AH9" s="217" t="s">
        <v>7</v>
      </c>
      <c r="AI9" s="217"/>
      <c r="AJ9" s="213" t="s">
        <v>8</v>
      </c>
      <c r="AK9" s="213"/>
      <c r="AL9" s="213"/>
    </row>
    <row r="10" spans="1:45" s="3" customFormat="1" ht="72.75" customHeight="1" x14ac:dyDescent="0.25">
      <c r="A10" s="142" t="s">
        <v>9</v>
      </c>
      <c r="B10" s="142" t="s">
        <v>10</v>
      </c>
      <c r="C10" s="142" t="s">
        <v>11</v>
      </c>
      <c r="D10" s="142" t="s">
        <v>12</v>
      </c>
      <c r="E10" s="142" t="s">
        <v>13</v>
      </c>
      <c r="F10" s="142" t="s">
        <v>14</v>
      </c>
      <c r="G10" s="142" t="s">
        <v>15</v>
      </c>
      <c r="H10" s="142" t="s">
        <v>16</v>
      </c>
      <c r="I10" s="142" t="s">
        <v>17</v>
      </c>
      <c r="J10" s="142" t="s">
        <v>18</v>
      </c>
      <c r="K10" s="142" t="s">
        <v>19</v>
      </c>
      <c r="L10" s="142" t="s">
        <v>20</v>
      </c>
      <c r="M10" s="142" t="s">
        <v>21</v>
      </c>
      <c r="N10" s="142" t="s">
        <v>22</v>
      </c>
      <c r="O10" s="142" t="s">
        <v>23</v>
      </c>
      <c r="P10" s="191" t="s">
        <v>24</v>
      </c>
      <c r="Q10" s="191" t="s">
        <v>25</v>
      </c>
      <c r="R10" s="191" t="s">
        <v>26</v>
      </c>
      <c r="S10" s="191" t="s">
        <v>27</v>
      </c>
      <c r="T10" s="191" t="s">
        <v>28</v>
      </c>
      <c r="U10" s="191" t="s">
        <v>29</v>
      </c>
      <c r="V10" s="191" t="s">
        <v>30</v>
      </c>
      <c r="W10" s="192" t="s">
        <v>31</v>
      </c>
      <c r="X10" s="193" t="s">
        <v>32</v>
      </c>
      <c r="Y10" s="193" t="s">
        <v>33</v>
      </c>
      <c r="Z10" s="193" t="s">
        <v>34</v>
      </c>
      <c r="AA10" s="193" t="s">
        <v>35</v>
      </c>
      <c r="AB10" s="193" t="s">
        <v>36</v>
      </c>
      <c r="AC10" s="193" t="s">
        <v>37</v>
      </c>
      <c r="AD10" s="191" t="s">
        <v>38</v>
      </c>
      <c r="AE10" s="192" t="s">
        <v>39</v>
      </c>
      <c r="AF10" s="191" t="s">
        <v>223</v>
      </c>
      <c r="AG10" s="192" t="s">
        <v>40</v>
      </c>
      <c r="AH10" s="191" t="s">
        <v>41</v>
      </c>
      <c r="AI10" s="192" t="s">
        <v>42</v>
      </c>
      <c r="AJ10" s="191" t="s">
        <v>43</v>
      </c>
      <c r="AK10" s="191" t="s">
        <v>44</v>
      </c>
      <c r="AL10" s="191" t="s">
        <v>45</v>
      </c>
    </row>
    <row r="11" spans="1:45" customFormat="1" ht="144" customHeight="1" x14ac:dyDescent="0.25">
      <c r="A11" s="122">
        <v>240210</v>
      </c>
      <c r="B11" s="199" t="s">
        <v>199</v>
      </c>
      <c r="C11" s="146" t="s">
        <v>46</v>
      </c>
      <c r="D11" s="210" t="s">
        <v>47</v>
      </c>
      <c r="E11" s="194" t="s">
        <v>48</v>
      </c>
      <c r="F11" s="148">
        <v>6</v>
      </c>
      <c r="G11" s="144" t="s">
        <v>49</v>
      </c>
      <c r="H11" s="147">
        <v>0</v>
      </c>
      <c r="I11" s="155">
        <f>+AF11</f>
        <v>1</v>
      </c>
      <c r="J11" s="148">
        <v>2</v>
      </c>
      <c r="K11" s="143"/>
      <c r="L11" s="148">
        <v>2</v>
      </c>
      <c r="M11" s="145"/>
      <c r="N11" s="148">
        <v>2</v>
      </c>
      <c r="O11" s="145"/>
      <c r="P11" s="188">
        <v>0</v>
      </c>
      <c r="Q11" s="189">
        <v>0</v>
      </c>
      <c r="R11" s="188">
        <v>0</v>
      </c>
      <c r="S11" s="190">
        <v>0</v>
      </c>
      <c r="T11" s="188">
        <v>0</v>
      </c>
      <c r="U11" s="189">
        <v>0</v>
      </c>
      <c r="V11" s="147">
        <f>+SUM(P11:U11)</f>
        <v>0</v>
      </c>
      <c r="W11" s="147">
        <f>+SUM(Q11:V11)</f>
        <v>0</v>
      </c>
      <c r="X11" s="147">
        <v>0</v>
      </c>
      <c r="Y11" s="147">
        <v>0</v>
      </c>
      <c r="Z11" s="147">
        <v>0</v>
      </c>
      <c r="AA11" s="147">
        <v>0</v>
      </c>
      <c r="AB11" s="147">
        <v>0</v>
      </c>
      <c r="AC11" s="148">
        <v>1</v>
      </c>
      <c r="AD11" s="148">
        <f t="shared" ref="AD11:AD16" si="0">+SUM(X11:AC11)</f>
        <v>1</v>
      </c>
      <c r="AE11" s="148" t="s">
        <v>212</v>
      </c>
      <c r="AF11" s="148">
        <f>+V11+AD11</f>
        <v>1</v>
      </c>
      <c r="AG11" s="148" t="s">
        <v>212</v>
      </c>
      <c r="AH11" s="211">
        <f>+I11</f>
        <v>1</v>
      </c>
      <c r="AI11" s="212">
        <f>+AH11/F11</f>
        <v>0.16666666666666666</v>
      </c>
      <c r="AJ11" s="156" t="s">
        <v>207</v>
      </c>
      <c r="AK11" s="146" t="s">
        <v>214</v>
      </c>
      <c r="AL11" s="208" t="s">
        <v>213</v>
      </c>
      <c r="AM11" s="207"/>
    </row>
    <row r="12" spans="1:45" ht="128.25" customHeight="1" x14ac:dyDescent="0.25">
      <c r="A12" s="122">
        <v>240209</v>
      </c>
      <c r="B12" s="199" t="s">
        <v>201</v>
      </c>
      <c r="C12" s="122" t="s">
        <v>53</v>
      </c>
      <c r="D12" s="210" t="s">
        <v>54</v>
      </c>
      <c r="E12" s="194" t="s">
        <v>48</v>
      </c>
      <c r="F12" s="150">
        <v>400</v>
      </c>
      <c r="G12" s="144" t="s">
        <v>49</v>
      </c>
      <c r="H12" s="150">
        <v>100</v>
      </c>
      <c r="I12" s="148">
        <f t="shared" ref="I12:I17" si="1">+AF12</f>
        <v>101</v>
      </c>
      <c r="J12" s="150">
        <v>100</v>
      </c>
      <c r="K12" s="134"/>
      <c r="L12" s="150">
        <v>100</v>
      </c>
      <c r="M12" s="135"/>
      <c r="N12" s="150">
        <v>100</v>
      </c>
      <c r="O12" s="135"/>
      <c r="P12" s="188">
        <v>0</v>
      </c>
      <c r="Q12" s="188">
        <v>0</v>
      </c>
      <c r="R12" s="188">
        <v>0</v>
      </c>
      <c r="S12" s="190">
        <v>0</v>
      </c>
      <c r="T12" s="188">
        <v>0</v>
      </c>
      <c r="U12" s="188">
        <v>0</v>
      </c>
      <c r="V12" s="147">
        <v>0</v>
      </c>
      <c r="W12" s="198">
        <f t="shared" ref="W12:W19" si="2">+V12/H12</f>
        <v>0</v>
      </c>
      <c r="X12" s="186">
        <v>5</v>
      </c>
      <c r="Y12" s="186">
        <v>18</v>
      </c>
      <c r="Z12" s="186">
        <v>21</v>
      </c>
      <c r="AA12" s="205">
        <v>24</v>
      </c>
      <c r="AB12" s="186">
        <v>20</v>
      </c>
      <c r="AC12" s="186">
        <v>13</v>
      </c>
      <c r="AD12" s="148">
        <f t="shared" si="0"/>
        <v>101</v>
      </c>
      <c r="AE12" s="154">
        <f>+AD12/H12</f>
        <v>1.01</v>
      </c>
      <c r="AF12" s="148">
        <f t="shared" ref="AF12:AF17" si="3">+V12+AD12</f>
        <v>101</v>
      </c>
      <c r="AG12" s="154">
        <f>+AF12/H12</f>
        <v>1.01</v>
      </c>
      <c r="AH12" s="211">
        <f t="shared" ref="AH12:AH19" si="4">+I12</f>
        <v>101</v>
      </c>
      <c r="AI12" s="212">
        <f t="shared" ref="AI12:AI18" si="5">+AH12/F12</f>
        <v>0.2525</v>
      </c>
      <c r="AJ12" s="156" t="s">
        <v>208</v>
      </c>
      <c r="AK12" s="144"/>
      <c r="AL12" s="209" t="s">
        <v>215</v>
      </c>
    </row>
    <row r="13" spans="1:45" ht="141.75" customHeight="1" x14ac:dyDescent="0.25">
      <c r="A13" s="122">
        <v>240198</v>
      </c>
      <c r="B13" s="223" t="s">
        <v>200</v>
      </c>
      <c r="C13" s="122" t="s">
        <v>50</v>
      </c>
      <c r="D13" s="210" t="s">
        <v>51</v>
      </c>
      <c r="E13" s="194" t="s">
        <v>48</v>
      </c>
      <c r="F13" s="150">
        <v>10000</v>
      </c>
      <c r="G13" s="144" t="s">
        <v>49</v>
      </c>
      <c r="H13" s="150">
        <v>2500</v>
      </c>
      <c r="I13" s="148">
        <f>+AF13</f>
        <v>5179</v>
      </c>
      <c r="J13" s="148">
        <v>2500</v>
      </c>
      <c r="K13" s="134"/>
      <c r="L13" s="148">
        <v>2500</v>
      </c>
      <c r="M13" s="135"/>
      <c r="N13" s="148">
        <v>2500</v>
      </c>
      <c r="O13" s="135"/>
      <c r="P13" s="151">
        <v>339</v>
      </c>
      <c r="Q13" s="152">
        <v>305</v>
      </c>
      <c r="R13" s="152">
        <v>254</v>
      </c>
      <c r="S13" s="152">
        <v>383</v>
      </c>
      <c r="T13" s="153">
        <v>542</v>
      </c>
      <c r="U13" s="153">
        <v>281</v>
      </c>
      <c r="V13" s="148">
        <f>+SUM(P13:U13)</f>
        <v>2104</v>
      </c>
      <c r="W13" s="198">
        <f t="shared" si="2"/>
        <v>0.84160000000000001</v>
      </c>
      <c r="X13" s="186">
        <v>355</v>
      </c>
      <c r="Y13" s="200">
        <v>415</v>
      </c>
      <c r="Z13" s="186">
        <v>344</v>
      </c>
      <c r="AA13" s="205">
        <v>553</v>
      </c>
      <c r="AB13" s="186">
        <v>778</v>
      </c>
      <c r="AC13" s="186">
        <v>630</v>
      </c>
      <c r="AD13" s="148">
        <f t="shared" si="0"/>
        <v>3075</v>
      </c>
      <c r="AE13" s="154">
        <f t="shared" ref="AE13:AE17" si="6">+AD13/H13</f>
        <v>1.23</v>
      </c>
      <c r="AF13" s="148">
        <f t="shared" si="3"/>
        <v>5179</v>
      </c>
      <c r="AG13" s="154">
        <f t="shared" ref="AG13:AG19" si="7">+AF13/H13</f>
        <v>2.0716000000000001</v>
      </c>
      <c r="AH13" s="211">
        <f t="shared" si="4"/>
        <v>5179</v>
      </c>
      <c r="AI13" s="212">
        <f t="shared" si="5"/>
        <v>0.51790000000000003</v>
      </c>
      <c r="AJ13" s="156" t="s">
        <v>52</v>
      </c>
      <c r="AK13" s="144"/>
      <c r="AL13" s="208" t="s">
        <v>216</v>
      </c>
    </row>
    <row r="14" spans="1:45" ht="73.5" customHeight="1" x14ac:dyDescent="0.25">
      <c r="A14" s="122">
        <v>240198</v>
      </c>
      <c r="B14" s="224"/>
      <c r="C14" s="122" t="s">
        <v>55</v>
      </c>
      <c r="D14" s="210" t="s">
        <v>56</v>
      </c>
      <c r="E14" s="194" t="s">
        <v>48</v>
      </c>
      <c r="F14" s="150">
        <v>4000</v>
      </c>
      <c r="G14" s="144" t="s">
        <v>49</v>
      </c>
      <c r="H14" s="148">
        <v>200</v>
      </c>
      <c r="I14" s="148">
        <f>+AF14</f>
        <v>327</v>
      </c>
      <c r="J14" s="150">
        <v>1200</v>
      </c>
      <c r="K14" s="134"/>
      <c r="L14" s="150">
        <v>1200</v>
      </c>
      <c r="M14" s="135"/>
      <c r="N14" s="150">
        <v>1000</v>
      </c>
      <c r="O14" s="135"/>
      <c r="P14" s="157">
        <v>87</v>
      </c>
      <c r="Q14" s="158">
        <v>3</v>
      </c>
      <c r="R14" s="157">
        <v>0</v>
      </c>
      <c r="S14" s="151">
        <v>0</v>
      </c>
      <c r="T14" s="157">
        <v>0</v>
      </c>
      <c r="U14" s="157">
        <v>0</v>
      </c>
      <c r="V14" s="148">
        <f>+SUM(P14:U14)</f>
        <v>90</v>
      </c>
      <c r="W14" s="198">
        <f>+V14/H14</f>
        <v>0.45</v>
      </c>
      <c r="X14" s="186">
        <v>3</v>
      </c>
      <c r="Y14" s="186">
        <v>39</v>
      </c>
      <c r="Z14" s="186">
        <v>42</v>
      </c>
      <c r="AA14" s="205">
        <v>32</v>
      </c>
      <c r="AB14" s="186">
        <v>77</v>
      </c>
      <c r="AC14" s="186">
        <v>44</v>
      </c>
      <c r="AD14" s="148">
        <f t="shared" si="0"/>
        <v>237</v>
      </c>
      <c r="AE14" s="154">
        <f t="shared" si="6"/>
        <v>1.1850000000000001</v>
      </c>
      <c r="AF14" s="148">
        <f>+V14+AD14</f>
        <v>327</v>
      </c>
      <c r="AG14" s="154">
        <f t="shared" si="7"/>
        <v>1.635</v>
      </c>
      <c r="AH14" s="211">
        <f t="shared" si="4"/>
        <v>327</v>
      </c>
      <c r="AI14" s="212">
        <f t="shared" si="5"/>
        <v>8.1750000000000003E-2</v>
      </c>
      <c r="AJ14" s="122" t="s">
        <v>205</v>
      </c>
      <c r="AK14" s="144"/>
      <c r="AL14" s="209" t="s">
        <v>217</v>
      </c>
    </row>
    <row r="15" spans="1:45" ht="73.5" customHeight="1" x14ac:dyDescent="0.25">
      <c r="A15" s="122">
        <v>240211</v>
      </c>
      <c r="B15" s="229" t="s">
        <v>202</v>
      </c>
      <c r="C15" s="122" t="s">
        <v>63</v>
      </c>
      <c r="D15" s="210" t="s">
        <v>64</v>
      </c>
      <c r="E15" s="194" t="s">
        <v>48</v>
      </c>
      <c r="F15" s="150">
        <v>1500</v>
      </c>
      <c r="G15" s="144" t="s">
        <v>49</v>
      </c>
      <c r="H15" s="150">
        <v>150</v>
      </c>
      <c r="I15" s="148">
        <f>+AF15</f>
        <v>174</v>
      </c>
      <c r="J15" s="163">
        <v>450</v>
      </c>
      <c r="K15" s="21"/>
      <c r="L15" s="163">
        <v>450</v>
      </c>
      <c r="M15" s="128"/>
      <c r="N15" s="163">
        <v>450</v>
      </c>
      <c r="O15" s="128"/>
      <c r="P15" s="159">
        <v>0</v>
      </c>
      <c r="Q15" s="160">
        <v>0</v>
      </c>
      <c r="R15" s="159">
        <v>0</v>
      </c>
      <c r="S15" s="159">
        <v>0</v>
      </c>
      <c r="T15" s="157">
        <v>11</v>
      </c>
      <c r="U15" s="157">
        <v>7</v>
      </c>
      <c r="V15" s="148">
        <f>+SUM(P15:U15)</f>
        <v>18</v>
      </c>
      <c r="W15" s="198">
        <f>+V15/H15</f>
        <v>0.12</v>
      </c>
      <c r="X15" s="185">
        <v>0</v>
      </c>
      <c r="Y15" s="206">
        <v>117</v>
      </c>
      <c r="Z15" s="206">
        <v>12</v>
      </c>
      <c r="AA15" s="206">
        <v>5</v>
      </c>
      <c r="AB15" s="186">
        <v>22</v>
      </c>
      <c r="AC15" s="18" t="s">
        <v>212</v>
      </c>
      <c r="AD15" s="148">
        <f t="shared" si="0"/>
        <v>156</v>
      </c>
      <c r="AE15" s="154">
        <f t="shared" si="6"/>
        <v>1.04</v>
      </c>
      <c r="AF15" s="148">
        <f t="shared" si="3"/>
        <v>174</v>
      </c>
      <c r="AG15" s="154">
        <f t="shared" si="7"/>
        <v>1.1599999999999999</v>
      </c>
      <c r="AH15" s="211">
        <f t="shared" si="4"/>
        <v>174</v>
      </c>
      <c r="AI15" s="212">
        <f t="shared" si="5"/>
        <v>0.11600000000000001</v>
      </c>
      <c r="AJ15" s="165" t="s">
        <v>65</v>
      </c>
      <c r="AK15" s="144"/>
      <c r="AL15" s="208" t="s">
        <v>218</v>
      </c>
    </row>
    <row r="16" spans="1:45" ht="228" x14ac:dyDescent="0.25">
      <c r="A16" s="122">
        <v>240211</v>
      </c>
      <c r="B16" s="230"/>
      <c r="C16" s="122" t="s">
        <v>57</v>
      </c>
      <c r="D16" s="210" t="s">
        <v>58</v>
      </c>
      <c r="E16" s="194" t="s">
        <v>48</v>
      </c>
      <c r="F16" s="150">
        <v>15000</v>
      </c>
      <c r="G16" s="144" t="s">
        <v>49</v>
      </c>
      <c r="H16" s="150">
        <v>1000</v>
      </c>
      <c r="I16" s="155">
        <f t="shared" si="1"/>
        <v>817</v>
      </c>
      <c r="J16" s="150">
        <v>5000</v>
      </c>
      <c r="K16" s="21"/>
      <c r="L16" s="150">
        <v>5000</v>
      </c>
      <c r="M16" s="135"/>
      <c r="N16" s="150">
        <v>4000</v>
      </c>
      <c r="O16" s="135"/>
      <c r="P16" s="159">
        <v>0</v>
      </c>
      <c r="Q16" s="160">
        <v>0</v>
      </c>
      <c r="R16" s="159">
        <v>0</v>
      </c>
      <c r="S16" s="159">
        <v>0</v>
      </c>
      <c r="T16" s="157">
        <v>0</v>
      </c>
      <c r="U16" s="157">
        <v>0</v>
      </c>
      <c r="V16" s="148">
        <f t="shared" ref="V16:V19" si="8">+SUM(P16:U16)</f>
        <v>0</v>
      </c>
      <c r="W16" s="198">
        <f t="shared" si="2"/>
        <v>0</v>
      </c>
      <c r="X16" s="148">
        <v>0</v>
      </c>
      <c r="Y16" s="147">
        <v>0</v>
      </c>
      <c r="Z16" s="148">
        <v>407</v>
      </c>
      <c r="AA16" s="205">
        <v>81</v>
      </c>
      <c r="AB16" s="148">
        <v>178</v>
      </c>
      <c r="AC16" s="150">
        <v>151</v>
      </c>
      <c r="AD16" s="148">
        <f t="shared" si="0"/>
        <v>817</v>
      </c>
      <c r="AE16" s="154">
        <f t="shared" si="6"/>
        <v>0.81699999999999995</v>
      </c>
      <c r="AF16" s="148">
        <f t="shared" si="3"/>
        <v>817</v>
      </c>
      <c r="AG16" s="154">
        <f t="shared" si="7"/>
        <v>0.81699999999999995</v>
      </c>
      <c r="AH16" s="211">
        <f t="shared" si="4"/>
        <v>817</v>
      </c>
      <c r="AI16" s="212">
        <f t="shared" si="5"/>
        <v>5.4466666666666663E-2</v>
      </c>
      <c r="AJ16" s="122" t="s">
        <v>59</v>
      </c>
      <c r="AK16" s="144"/>
      <c r="AL16" s="209" t="s">
        <v>222</v>
      </c>
    </row>
    <row r="17" spans="1:47" ht="91.5" customHeight="1" x14ac:dyDescent="0.25">
      <c r="A17" s="122">
        <v>240211</v>
      </c>
      <c r="B17" s="231"/>
      <c r="C17" s="122" t="s">
        <v>60</v>
      </c>
      <c r="D17" s="210" t="s">
        <v>61</v>
      </c>
      <c r="E17" s="194" t="s">
        <v>48</v>
      </c>
      <c r="F17" s="164">
        <v>2200</v>
      </c>
      <c r="G17" s="144" t="s">
        <v>49</v>
      </c>
      <c r="H17" s="163">
        <v>450</v>
      </c>
      <c r="I17" s="155">
        <f t="shared" si="1"/>
        <v>450</v>
      </c>
      <c r="J17" s="163">
        <v>600</v>
      </c>
      <c r="K17" s="19"/>
      <c r="L17" s="163">
        <v>600</v>
      </c>
      <c r="M17" s="129"/>
      <c r="N17" s="166">
        <v>550</v>
      </c>
      <c r="O17" s="129"/>
      <c r="P17" s="159">
        <v>51</v>
      </c>
      <c r="Q17" s="160">
        <v>0</v>
      </c>
      <c r="R17" s="159">
        <v>0</v>
      </c>
      <c r="S17" s="159">
        <v>0</v>
      </c>
      <c r="T17" s="157">
        <v>35</v>
      </c>
      <c r="U17" s="157">
        <v>110</v>
      </c>
      <c r="V17" s="148">
        <f t="shared" si="8"/>
        <v>196</v>
      </c>
      <c r="W17" s="198">
        <f t="shared" si="2"/>
        <v>0.43555555555555553</v>
      </c>
      <c r="X17" s="17">
        <v>60</v>
      </c>
      <c r="Y17" s="201">
        <v>100</v>
      </c>
      <c r="Z17" s="203">
        <v>9</v>
      </c>
      <c r="AA17" s="205">
        <v>30</v>
      </c>
      <c r="AB17" s="17">
        <v>39</v>
      </c>
      <c r="AC17" s="17">
        <v>16</v>
      </c>
      <c r="AD17" s="148">
        <f t="shared" ref="AD17" si="9">+SUM(X17:AC17)</f>
        <v>254</v>
      </c>
      <c r="AE17" s="154">
        <f t="shared" si="6"/>
        <v>0.56444444444444442</v>
      </c>
      <c r="AF17" s="148">
        <f t="shared" si="3"/>
        <v>450</v>
      </c>
      <c r="AG17" s="154">
        <f t="shared" si="7"/>
        <v>1</v>
      </c>
      <c r="AH17" s="211">
        <f t="shared" si="4"/>
        <v>450</v>
      </c>
      <c r="AI17" s="212">
        <f t="shared" si="5"/>
        <v>0.20454545454545456</v>
      </c>
      <c r="AJ17" s="122" t="s">
        <v>62</v>
      </c>
      <c r="AK17" s="144"/>
      <c r="AL17" s="208" t="s">
        <v>219</v>
      </c>
    </row>
    <row r="18" spans="1:47" ht="48.75" customHeight="1" x14ac:dyDescent="0.25">
      <c r="A18" s="225" t="s">
        <v>66</v>
      </c>
      <c r="B18" s="226"/>
      <c r="C18" s="168" t="s">
        <v>67</v>
      </c>
      <c r="D18" s="169" t="s">
        <v>68</v>
      </c>
      <c r="E18" s="195" t="s">
        <v>48</v>
      </c>
      <c r="F18" s="170">
        <v>1260</v>
      </c>
      <c r="G18" s="171" t="s">
        <v>49</v>
      </c>
      <c r="H18" s="170">
        <v>315</v>
      </c>
      <c r="I18" s="172">
        <f>+AF18</f>
        <v>388</v>
      </c>
      <c r="J18" s="173">
        <v>315</v>
      </c>
      <c r="K18" s="174"/>
      <c r="L18" s="173">
        <v>315</v>
      </c>
      <c r="M18" s="175"/>
      <c r="N18" s="173">
        <v>315</v>
      </c>
      <c r="O18" s="175"/>
      <c r="P18" s="176">
        <v>1</v>
      </c>
      <c r="Q18" s="176">
        <v>0</v>
      </c>
      <c r="R18" s="177">
        <v>0</v>
      </c>
      <c r="S18" s="177">
        <v>0</v>
      </c>
      <c r="T18" s="178">
        <v>3</v>
      </c>
      <c r="U18" s="178">
        <v>1</v>
      </c>
      <c r="V18" s="170">
        <f t="shared" si="8"/>
        <v>5</v>
      </c>
      <c r="W18" s="198">
        <f t="shared" si="2"/>
        <v>1.5873015873015872E-2</v>
      </c>
      <c r="X18" s="187">
        <v>0</v>
      </c>
      <c r="Y18" s="202">
        <v>1</v>
      </c>
      <c r="Z18" s="202">
        <v>112</v>
      </c>
      <c r="AA18" s="202">
        <v>1</v>
      </c>
      <c r="AB18" s="187">
        <v>0</v>
      </c>
      <c r="AC18" s="202">
        <v>269</v>
      </c>
      <c r="AD18" s="170">
        <f>+SUM(X18:AC18)</f>
        <v>383</v>
      </c>
      <c r="AE18" s="154">
        <f>+AD18/H18</f>
        <v>1.2158730158730158</v>
      </c>
      <c r="AF18" s="170">
        <f>+V18+AD18</f>
        <v>388</v>
      </c>
      <c r="AG18" s="154">
        <f t="shared" si="7"/>
        <v>1.2317460317460318</v>
      </c>
      <c r="AH18" s="211">
        <f t="shared" si="4"/>
        <v>388</v>
      </c>
      <c r="AI18" s="212">
        <f t="shared" si="5"/>
        <v>0.30793650793650795</v>
      </c>
      <c r="AJ18" s="179" t="s">
        <v>209</v>
      </c>
      <c r="AK18" s="171"/>
      <c r="AL18" s="180" t="s">
        <v>220</v>
      </c>
    </row>
    <row r="19" spans="1:47" ht="60.75" customHeight="1" x14ac:dyDescent="0.25">
      <c r="A19" s="227"/>
      <c r="B19" s="228"/>
      <c r="C19" s="168" t="s">
        <v>69</v>
      </c>
      <c r="D19" s="169" t="s">
        <v>70</v>
      </c>
      <c r="E19" s="195" t="s">
        <v>48</v>
      </c>
      <c r="F19" s="170">
        <v>12000</v>
      </c>
      <c r="G19" s="171" t="s">
        <v>49</v>
      </c>
      <c r="H19" s="170">
        <v>1000</v>
      </c>
      <c r="I19" s="172">
        <f t="shared" ref="I19" si="10">+AF19</f>
        <v>513</v>
      </c>
      <c r="J19" s="173">
        <v>4000</v>
      </c>
      <c r="K19" s="174"/>
      <c r="L19" s="173">
        <v>4000</v>
      </c>
      <c r="M19" s="175"/>
      <c r="N19" s="173">
        <v>3000</v>
      </c>
      <c r="O19" s="175"/>
      <c r="P19" s="176">
        <v>0</v>
      </c>
      <c r="Q19" s="176">
        <v>43</v>
      </c>
      <c r="R19" s="181">
        <v>106</v>
      </c>
      <c r="S19" s="177">
        <v>173</v>
      </c>
      <c r="T19" s="178">
        <v>0</v>
      </c>
      <c r="U19" s="178">
        <v>0</v>
      </c>
      <c r="V19" s="170">
        <f t="shared" si="8"/>
        <v>322</v>
      </c>
      <c r="W19" s="198">
        <f t="shared" si="2"/>
        <v>0.32200000000000001</v>
      </c>
      <c r="X19" s="187">
        <v>0</v>
      </c>
      <c r="Y19" s="187">
        <v>0</v>
      </c>
      <c r="Z19" s="204">
        <v>0</v>
      </c>
      <c r="AA19" s="202">
        <v>0</v>
      </c>
      <c r="AB19" s="187">
        <v>0</v>
      </c>
      <c r="AC19" s="202">
        <v>191</v>
      </c>
      <c r="AD19" s="170">
        <f t="shared" ref="AD19" si="11">+SUM(X19:AC19)</f>
        <v>191</v>
      </c>
      <c r="AE19" s="154">
        <f>+AD19/H19</f>
        <v>0.191</v>
      </c>
      <c r="AF19" s="170">
        <f>+V19+AD19</f>
        <v>513</v>
      </c>
      <c r="AG19" s="154">
        <f t="shared" si="7"/>
        <v>0.51300000000000001</v>
      </c>
      <c r="AH19" s="211">
        <f t="shared" si="4"/>
        <v>513</v>
      </c>
      <c r="AI19" s="212">
        <f>+AH19/F19</f>
        <v>4.2750000000000003E-2</v>
      </c>
      <c r="AJ19" s="179" t="s">
        <v>209</v>
      </c>
      <c r="AK19" s="171"/>
      <c r="AL19" s="182" t="s">
        <v>221</v>
      </c>
    </row>
    <row r="20" spans="1:47" ht="24.75" customHeight="1" x14ac:dyDescent="0.25">
      <c r="AH20"/>
    </row>
    <row r="22" spans="1:47" ht="21" x14ac:dyDescent="0.25">
      <c r="A22" s="9" t="s">
        <v>71</v>
      </c>
      <c r="B22" s="1"/>
      <c r="C22" s="1"/>
      <c r="D22" s="1"/>
      <c r="E22" s="3"/>
      <c r="M22" s="1"/>
      <c r="N22" s="1"/>
      <c r="O22" s="1"/>
      <c r="W22" s="1"/>
      <c r="X22" s="1"/>
      <c r="Y22" s="1"/>
      <c r="Z22" s="1"/>
      <c r="AA22" s="130"/>
      <c r="AB22" s="25"/>
      <c r="AC22" s="25"/>
      <c r="AD22" s="25"/>
      <c r="AE22" s="25"/>
      <c r="AF22" s="26"/>
      <c r="AG22" s="26"/>
      <c r="AH22" s="26"/>
      <c r="AI22" s="26"/>
      <c r="AJ22" s="1"/>
      <c r="AK22" s="1"/>
      <c r="AL22" s="1"/>
      <c r="AS22" s="20"/>
      <c r="AT22" s="20"/>
      <c r="AU22" s="4"/>
    </row>
    <row r="23" spans="1:47" ht="28.5" customHeight="1" x14ac:dyDescent="0.25">
      <c r="A23" s="131"/>
      <c r="B23" s="132"/>
      <c r="C23" s="132"/>
      <c r="D23" s="132"/>
      <c r="E23" s="133"/>
      <c r="F23" s="162"/>
      <c r="M23" s="1"/>
      <c r="N23" s="1"/>
      <c r="O23" s="1"/>
      <c r="W23" s="1"/>
      <c r="X23" s="1"/>
      <c r="Y23" s="1"/>
      <c r="Z23" s="1"/>
      <c r="AA23" s="130"/>
      <c r="AB23" s="25"/>
      <c r="AC23" s="25"/>
      <c r="AD23" s="25"/>
      <c r="AE23" s="25"/>
      <c r="AF23" s="26"/>
      <c r="AG23" s="26"/>
      <c r="AH23" s="26"/>
      <c r="AI23" s="26"/>
      <c r="AJ23" s="1"/>
      <c r="AK23" s="1"/>
      <c r="AL23" s="1"/>
      <c r="AS23" s="20"/>
      <c r="AT23" s="20"/>
      <c r="AU23" s="4"/>
    </row>
    <row r="24" spans="1:47" x14ac:dyDescent="0.25">
      <c r="A24" s="2"/>
      <c r="B24" s="1"/>
      <c r="C24" s="1"/>
      <c r="D24" s="1"/>
      <c r="E24" s="3"/>
      <c r="M24" s="1"/>
      <c r="N24" s="1"/>
      <c r="O24" s="1"/>
      <c r="W24" s="1"/>
      <c r="X24" s="1"/>
      <c r="Y24" s="1"/>
      <c r="Z24" s="1"/>
      <c r="AA24" s="130"/>
      <c r="AB24" s="25"/>
      <c r="AC24" s="25"/>
      <c r="AD24" s="25"/>
      <c r="AE24" s="25"/>
      <c r="AF24" s="26"/>
      <c r="AG24" s="26"/>
      <c r="AH24" s="26"/>
      <c r="AI24" s="26"/>
      <c r="AJ24" s="1"/>
      <c r="AK24" s="1"/>
      <c r="AL24" s="1"/>
      <c r="AS24" s="20"/>
      <c r="AT24" s="20"/>
      <c r="AU24" s="4"/>
    </row>
    <row r="25" spans="1:47" x14ac:dyDescent="0.25">
      <c r="A25" s="2"/>
      <c r="B25" s="1"/>
      <c r="C25" s="1"/>
      <c r="D25" s="1"/>
      <c r="E25" s="3"/>
      <c r="M25" s="1"/>
      <c r="N25" s="1"/>
      <c r="O25" s="1"/>
      <c r="W25" s="1"/>
      <c r="X25" s="1"/>
      <c r="Y25" s="1"/>
      <c r="Z25" s="1"/>
      <c r="AA25" s="130"/>
      <c r="AB25" s="25"/>
      <c r="AC25" s="25"/>
      <c r="AD25" s="25"/>
      <c r="AE25" s="25"/>
      <c r="AF25" s="26"/>
      <c r="AG25" s="26"/>
      <c r="AH25" s="26"/>
      <c r="AI25" s="26"/>
      <c r="AJ25" s="1"/>
      <c r="AK25" s="1"/>
      <c r="AL25" s="1"/>
      <c r="AS25" s="20"/>
      <c r="AT25" s="20"/>
      <c r="AU25" s="4"/>
    </row>
    <row r="26" spans="1:47" ht="19.5" thickBot="1" x14ac:dyDescent="0.3">
      <c r="A26" s="10" t="s">
        <v>72</v>
      </c>
      <c r="B26" s="1"/>
    </row>
    <row r="27" spans="1:47" ht="21" x14ac:dyDescent="0.25">
      <c r="A27" s="196" t="s">
        <v>73</v>
      </c>
      <c r="B27" s="196"/>
      <c r="D27" s="167"/>
    </row>
    <row r="28" spans="1:47" ht="19.5" customHeight="1" x14ac:dyDescent="0.25">
      <c r="A28" s="197" t="s">
        <v>74</v>
      </c>
      <c r="B28" s="197"/>
      <c r="D28" s="125"/>
    </row>
    <row r="29" spans="1:47" ht="21.75" thickBot="1" x14ac:dyDescent="0.3">
      <c r="A29" s="196" t="s">
        <v>75</v>
      </c>
      <c r="B29" s="196"/>
      <c r="D29" s="13"/>
    </row>
    <row r="30" spans="1:47" ht="16.5" customHeight="1" x14ac:dyDescent="0.25">
      <c r="A30" s="197" t="s">
        <v>76</v>
      </c>
      <c r="B30" s="197"/>
      <c r="D30" s="12"/>
    </row>
    <row r="31" spans="1:47" ht="18.75" customHeight="1" x14ac:dyDescent="0.25">
      <c r="A31" s="197" t="s">
        <v>77</v>
      </c>
      <c r="B31" s="197"/>
      <c r="D31" s="24"/>
      <c r="E31" s="3"/>
      <c r="W31" s="120"/>
      <c r="X31" s="120"/>
      <c r="Y31" s="120"/>
      <c r="Z31" s="120"/>
      <c r="AA31" s="120"/>
      <c r="AB31" s="120"/>
      <c r="AC31" s="120"/>
      <c r="AD31" s="120"/>
      <c r="AE31" s="120"/>
      <c r="AF31" s="120"/>
      <c r="AG31" s="120"/>
      <c r="AJ31" s="119"/>
    </row>
    <row r="32" spans="1:47" ht="15.75" x14ac:dyDescent="0.25">
      <c r="A32" s="11"/>
      <c r="B32" s="11"/>
      <c r="W32" s="120"/>
      <c r="X32" s="120"/>
      <c r="Y32" s="120"/>
      <c r="Z32" s="120"/>
      <c r="AA32" s="120"/>
      <c r="AB32" s="120"/>
      <c r="AC32" s="120"/>
      <c r="AD32" s="120"/>
      <c r="AE32" s="120"/>
      <c r="AF32" s="120"/>
      <c r="AG32" s="120"/>
      <c r="AJ32" s="119"/>
    </row>
    <row r="33" spans="1:36" ht="15.75" x14ac:dyDescent="0.25">
      <c r="A33" s="11"/>
      <c r="B33" s="11"/>
      <c r="W33" s="120"/>
      <c r="X33" s="120"/>
      <c r="Y33" s="120"/>
      <c r="Z33" s="120"/>
      <c r="AA33" s="120"/>
      <c r="AB33" s="120"/>
      <c r="AC33" s="120"/>
      <c r="AD33" s="120"/>
      <c r="AE33" s="120"/>
      <c r="AF33" s="120"/>
      <c r="AG33" s="120"/>
      <c r="AJ33" s="119"/>
    </row>
    <row r="34" spans="1:36" ht="15.75" x14ac:dyDescent="0.25">
      <c r="A34" s="11"/>
      <c r="B34" s="11"/>
      <c r="W34" s="120"/>
      <c r="X34" s="120"/>
      <c r="Y34" s="120"/>
      <c r="Z34" s="120"/>
      <c r="AA34" s="120"/>
      <c r="AB34" s="120"/>
      <c r="AC34" s="120"/>
      <c r="AD34" s="120"/>
      <c r="AE34" s="120"/>
      <c r="AF34" s="120"/>
      <c r="AG34" s="120"/>
      <c r="AJ34" s="119"/>
    </row>
    <row r="35" spans="1:36" ht="24.75" customHeight="1" x14ac:dyDescent="0.25">
      <c r="A35" s="216" t="s">
        <v>78</v>
      </c>
      <c r="B35" s="183" t="s">
        <v>203</v>
      </c>
      <c r="C35" s="218" t="s">
        <v>79</v>
      </c>
      <c r="D35" s="184" t="s">
        <v>206</v>
      </c>
      <c r="E35" s="219" t="s">
        <v>80</v>
      </c>
      <c r="F35" s="220" t="s">
        <v>210</v>
      </c>
      <c r="G35" s="221"/>
      <c r="H35" s="221"/>
      <c r="I35" s="221"/>
      <c r="J35" s="221"/>
      <c r="K35" s="221"/>
      <c r="L35" s="221"/>
      <c r="M35" s="221"/>
      <c r="N35" s="221"/>
      <c r="O35" s="221"/>
      <c r="P35" s="221"/>
      <c r="Q35" s="222"/>
    </row>
    <row r="36" spans="1:36" ht="30.75" customHeight="1" x14ac:dyDescent="0.25">
      <c r="A36" s="216"/>
      <c r="B36" s="183" t="s">
        <v>204</v>
      </c>
      <c r="C36" s="218"/>
      <c r="D36" s="183" t="s">
        <v>204</v>
      </c>
      <c r="E36" s="219"/>
      <c r="F36" s="220" t="s">
        <v>211</v>
      </c>
      <c r="G36" s="221"/>
      <c r="H36" s="221"/>
      <c r="I36" s="221"/>
      <c r="J36" s="221"/>
      <c r="K36" s="221"/>
      <c r="L36" s="221"/>
      <c r="M36" s="221"/>
      <c r="N36" s="221"/>
      <c r="O36" s="221"/>
      <c r="P36" s="221"/>
      <c r="Q36" s="222"/>
    </row>
  </sheetData>
  <mergeCells count="15">
    <mergeCell ref="AJ9:AL9"/>
    <mergeCell ref="B1:AK4"/>
    <mergeCell ref="A1:A4"/>
    <mergeCell ref="A35:A36"/>
    <mergeCell ref="P9:W9"/>
    <mergeCell ref="AH9:AI9"/>
    <mergeCell ref="C35:C36"/>
    <mergeCell ref="E35:E36"/>
    <mergeCell ref="X9:AE9"/>
    <mergeCell ref="AF9:AG9"/>
    <mergeCell ref="F35:Q35"/>
    <mergeCell ref="F36:Q36"/>
    <mergeCell ref="B13:B14"/>
    <mergeCell ref="A18:B19"/>
    <mergeCell ref="B15:B17"/>
  </mergeCells>
  <conditionalFormatting sqref="W12:W19">
    <cfRule type="cellIs" dxfId="8" priority="10" operator="lessThan">
      <formula>1%</formula>
    </cfRule>
    <cfRule type="cellIs" dxfId="7" priority="11" operator="between">
      <formula>0.01</formula>
      <formula>0.49</formula>
    </cfRule>
    <cfRule type="cellIs" dxfId="6" priority="12" operator="greaterThan">
      <formula>0.5</formula>
    </cfRule>
  </conditionalFormatting>
  <conditionalFormatting sqref="AE12:AE19">
    <cfRule type="cellIs" dxfId="5" priority="7" operator="lessThan">
      <formula>0.01</formula>
    </cfRule>
    <cfRule type="cellIs" dxfId="4" priority="8" operator="between">
      <formula>0.01</formula>
      <formula>0.49</formula>
    </cfRule>
    <cfRule type="cellIs" dxfId="3" priority="9" operator="greaterThan">
      <formula>0.5</formula>
    </cfRule>
  </conditionalFormatting>
  <conditionalFormatting sqref="AG12:AG19">
    <cfRule type="cellIs" dxfId="2" priority="4" operator="between">
      <formula>0.04</formula>
      <formula>0.78</formula>
    </cfRule>
    <cfRule type="cellIs" dxfId="1" priority="5" operator="lessThan">
      <formula>0.4</formula>
    </cfRule>
    <cfRule type="cellIs" dxfId="0" priority="6" operator="greaterThan">
      <formula>0.8</formula>
    </cfRule>
  </conditionalFormatting>
  <pageMargins left="0.23622047244094491" right="0.23622047244094491" top="0.74803149606299213" bottom="0.74803149606299213" header="0.31496062992125984" footer="0.31496062992125984"/>
  <pageSetup paperSize="14" scale="6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showGridLines="0" topLeftCell="A25" zoomScale="85" zoomScaleNormal="85" workbookViewId="0">
      <selection activeCell="B41" sqref="B41"/>
    </sheetView>
  </sheetViews>
  <sheetFormatPr baseColWidth="10" defaultColWidth="11.42578125" defaultRowHeight="15" x14ac:dyDescent="0.25"/>
  <cols>
    <col min="1" max="1" width="44.28515625" style="54" customWidth="1"/>
    <col min="2" max="2" width="63.5703125" customWidth="1"/>
    <col min="3" max="3" width="24" style="55" customWidth="1"/>
    <col min="4" max="4" width="23.5703125" style="55" customWidth="1"/>
    <col min="5" max="5" width="34.85546875" style="55" customWidth="1"/>
    <col min="6" max="6" width="37.42578125" customWidth="1"/>
    <col min="7" max="7" width="20.7109375" customWidth="1"/>
  </cols>
  <sheetData>
    <row r="1" spans="1:5" s="30" customFormat="1" ht="45" x14ac:dyDescent="0.25">
      <c r="A1" s="27" t="s">
        <v>81</v>
      </c>
      <c r="B1" s="28" t="s">
        <v>82</v>
      </c>
      <c r="C1" s="28" t="s">
        <v>83</v>
      </c>
      <c r="D1" s="28" t="s">
        <v>84</v>
      </c>
      <c r="E1" s="29" t="s">
        <v>85</v>
      </c>
    </row>
    <row r="2" spans="1:5" x14ac:dyDescent="0.25">
      <c r="A2" s="31" t="s">
        <v>86</v>
      </c>
      <c r="B2" s="32">
        <v>462837515</v>
      </c>
      <c r="C2" s="32">
        <v>458544520.75015002</v>
      </c>
      <c r="D2" s="32">
        <f t="shared" ref="D2:D24" si="0">+B2-C2</f>
        <v>4292994.2498499751</v>
      </c>
      <c r="E2" s="33"/>
    </row>
    <row r="3" spans="1:5" ht="24" x14ac:dyDescent="0.25">
      <c r="A3" s="34" t="s">
        <v>87</v>
      </c>
      <c r="B3" s="35">
        <v>14321969830</v>
      </c>
      <c r="C3" s="35">
        <v>22744637270.214577</v>
      </c>
      <c r="D3" s="36">
        <f>+B3-C3</f>
        <v>-8422667440.2145767</v>
      </c>
      <c r="E3" s="37" t="s">
        <v>88</v>
      </c>
    </row>
    <row r="4" spans="1:5" x14ac:dyDescent="0.25">
      <c r="A4" s="31" t="s">
        <v>89</v>
      </c>
      <c r="B4" s="32">
        <v>41513478872</v>
      </c>
      <c r="C4" s="32">
        <v>40772810534.447693</v>
      </c>
      <c r="D4" s="32">
        <f t="shared" si="0"/>
        <v>740668337.55230713</v>
      </c>
      <c r="E4" s="33"/>
    </row>
    <row r="5" spans="1:5" ht="45" x14ac:dyDescent="0.25">
      <c r="A5" s="38" t="s">
        <v>90</v>
      </c>
      <c r="B5" s="32">
        <v>17609115631</v>
      </c>
      <c r="C5" s="32">
        <v>12578571952.608334</v>
      </c>
      <c r="D5" s="32">
        <f t="shared" si="0"/>
        <v>5030543678.3916664</v>
      </c>
      <c r="E5" s="33"/>
    </row>
    <row r="6" spans="1:5" x14ac:dyDescent="0.25">
      <c r="A6" s="31" t="s">
        <v>91</v>
      </c>
      <c r="B6" s="32">
        <v>1795538738</v>
      </c>
      <c r="C6" s="32">
        <v>148615160.66496599</v>
      </c>
      <c r="D6" s="32">
        <f t="shared" si="0"/>
        <v>1646923577.3350339</v>
      </c>
      <c r="E6" s="33"/>
    </row>
    <row r="7" spans="1:5" x14ac:dyDescent="0.25">
      <c r="A7" s="31" t="s">
        <v>92</v>
      </c>
      <c r="B7" s="32">
        <v>5027695390</v>
      </c>
      <c r="C7" s="32">
        <v>4126412237.5356622</v>
      </c>
      <c r="D7" s="32">
        <f t="shared" si="0"/>
        <v>901283152.46433783</v>
      </c>
      <c r="E7" s="33"/>
    </row>
    <row r="8" spans="1:5" x14ac:dyDescent="0.25">
      <c r="A8" s="31" t="s">
        <v>93</v>
      </c>
      <c r="B8" s="32">
        <v>284805801</v>
      </c>
      <c r="C8" s="32">
        <v>284805801.37796807</v>
      </c>
      <c r="D8" s="32">
        <f t="shared" si="0"/>
        <v>-0.37796807289123535</v>
      </c>
      <c r="E8" s="33"/>
    </row>
    <row r="9" spans="1:5" x14ac:dyDescent="0.25">
      <c r="A9" s="31" t="s">
        <v>94</v>
      </c>
      <c r="B9" s="32">
        <v>1060000000</v>
      </c>
      <c r="C9" s="32">
        <v>955211693.6768893</v>
      </c>
      <c r="D9" s="32">
        <f t="shared" si="0"/>
        <v>104788306.3231107</v>
      </c>
      <c r="E9" s="33"/>
    </row>
    <row r="10" spans="1:5" ht="24" x14ac:dyDescent="0.25">
      <c r="A10" s="39" t="s">
        <v>95</v>
      </c>
      <c r="B10" s="40">
        <v>1339252071</v>
      </c>
      <c r="C10" s="40">
        <v>1339252071.3330276</v>
      </c>
      <c r="D10" s="40">
        <f t="shared" si="0"/>
        <v>-0.33302760124206543</v>
      </c>
      <c r="E10" s="41" t="s">
        <v>96</v>
      </c>
    </row>
    <row r="11" spans="1:5" x14ac:dyDescent="0.25">
      <c r="A11" s="31" t="s">
        <v>97</v>
      </c>
      <c r="B11" s="32">
        <v>434351340</v>
      </c>
      <c r="C11" s="32">
        <v>317674487.30708599</v>
      </c>
      <c r="D11" s="32">
        <f t="shared" si="0"/>
        <v>116676852.69291401</v>
      </c>
      <c r="E11" s="33"/>
    </row>
    <row r="12" spans="1:5" x14ac:dyDescent="0.25">
      <c r="A12" s="31" t="s">
        <v>98</v>
      </c>
      <c r="B12" s="32">
        <v>146000000</v>
      </c>
      <c r="C12" s="32">
        <v>145739698.41422197</v>
      </c>
      <c r="D12" s="32">
        <f t="shared" si="0"/>
        <v>260301.58577802777</v>
      </c>
      <c r="E12" s="33"/>
    </row>
    <row r="13" spans="1:5" ht="30" x14ac:dyDescent="0.25">
      <c r="A13" s="42" t="s">
        <v>99</v>
      </c>
      <c r="B13" s="40">
        <v>7831590388</v>
      </c>
      <c r="C13" s="40">
        <v>7115239857.4586487</v>
      </c>
      <c r="D13" s="40">
        <f t="shared" si="0"/>
        <v>716350530.54135132</v>
      </c>
      <c r="E13" s="43"/>
    </row>
    <row r="14" spans="1:5" ht="45" x14ac:dyDescent="0.25">
      <c r="A14" s="42" t="s">
        <v>100</v>
      </c>
      <c r="B14" s="40">
        <v>16041260647</v>
      </c>
      <c r="C14" s="40">
        <v>6601774947.3160334</v>
      </c>
      <c r="D14" s="40">
        <f t="shared" si="0"/>
        <v>9439485699.6839676</v>
      </c>
      <c r="E14" s="41"/>
    </row>
    <row r="15" spans="1:5" x14ac:dyDescent="0.25">
      <c r="A15" s="31" t="s">
        <v>101</v>
      </c>
      <c r="B15" s="32">
        <v>50000000</v>
      </c>
      <c r="C15" s="32">
        <v>49897706.387439996</v>
      </c>
      <c r="D15" s="32">
        <f t="shared" si="0"/>
        <v>102293.612560004</v>
      </c>
      <c r="E15" s="33"/>
    </row>
    <row r="16" spans="1:5" x14ac:dyDescent="0.25">
      <c r="A16" s="31" t="s">
        <v>102</v>
      </c>
      <c r="B16" s="32">
        <v>274833082</v>
      </c>
      <c r="C16" s="32">
        <v>273710549.38619</v>
      </c>
      <c r="D16" s="32">
        <f t="shared" si="0"/>
        <v>1122532.6138100028</v>
      </c>
      <c r="E16" s="33"/>
    </row>
    <row r="17" spans="1:7" ht="16.5" customHeight="1" x14ac:dyDescent="0.25">
      <c r="A17" s="44" t="s">
        <v>103</v>
      </c>
      <c r="B17" s="45">
        <v>1768461537</v>
      </c>
      <c r="C17" s="45">
        <v>1768461537</v>
      </c>
      <c r="D17" s="45">
        <f t="shared" si="0"/>
        <v>0</v>
      </c>
      <c r="E17" s="33"/>
    </row>
    <row r="18" spans="1:7" x14ac:dyDescent="0.25">
      <c r="A18" s="44" t="s">
        <v>104</v>
      </c>
      <c r="B18" s="45">
        <v>1495909812</v>
      </c>
      <c r="C18" s="45">
        <v>1495909812</v>
      </c>
      <c r="D18" s="45">
        <f t="shared" si="0"/>
        <v>0</v>
      </c>
      <c r="E18" s="33"/>
    </row>
    <row r="19" spans="1:7" x14ac:dyDescent="0.25">
      <c r="A19" s="44" t="s">
        <v>105</v>
      </c>
      <c r="B19" s="45">
        <v>3104297472</v>
      </c>
      <c r="C19" s="45">
        <v>3104297472</v>
      </c>
      <c r="D19" s="45">
        <f t="shared" si="0"/>
        <v>0</v>
      </c>
      <c r="E19" s="33"/>
    </row>
    <row r="20" spans="1:7" x14ac:dyDescent="0.25">
      <c r="A20" s="44" t="s">
        <v>106</v>
      </c>
      <c r="B20" s="45">
        <v>257506262</v>
      </c>
      <c r="C20" s="45">
        <v>257506262</v>
      </c>
      <c r="D20" s="45">
        <f t="shared" si="0"/>
        <v>0</v>
      </c>
      <c r="E20" s="33"/>
    </row>
    <row r="21" spans="1:7" x14ac:dyDescent="0.25">
      <c r="A21" s="44" t="s">
        <v>107</v>
      </c>
      <c r="B21" s="45">
        <v>8588622123</v>
      </c>
      <c r="C21" s="45">
        <v>8588622123</v>
      </c>
      <c r="D21" s="45">
        <f t="shared" si="0"/>
        <v>0</v>
      </c>
      <c r="E21" s="33"/>
    </row>
    <row r="22" spans="1:7" x14ac:dyDescent="0.25">
      <c r="A22" s="46" t="s">
        <v>108</v>
      </c>
      <c r="B22" s="47">
        <v>5000000000</v>
      </c>
      <c r="C22" s="47">
        <v>5000000000</v>
      </c>
      <c r="D22" s="47">
        <f t="shared" si="0"/>
        <v>0</v>
      </c>
      <c r="E22" s="48" t="s">
        <v>109</v>
      </c>
    </row>
    <row r="23" spans="1:7" x14ac:dyDescent="0.25">
      <c r="A23" s="46" t="s">
        <v>110</v>
      </c>
      <c r="B23" s="47">
        <v>224000000</v>
      </c>
      <c r="C23" s="47">
        <v>224000000</v>
      </c>
      <c r="D23" s="47">
        <f t="shared" si="0"/>
        <v>0</v>
      </c>
      <c r="E23" s="48" t="s">
        <v>109</v>
      </c>
    </row>
    <row r="24" spans="1:7" ht="15.75" thickBot="1" x14ac:dyDescent="0.3">
      <c r="A24" s="49" t="s">
        <v>111</v>
      </c>
      <c r="B24" s="50">
        <v>825938353</v>
      </c>
      <c r="C24" s="50">
        <v>825938353</v>
      </c>
      <c r="D24" s="50">
        <f t="shared" si="0"/>
        <v>0</v>
      </c>
      <c r="E24" s="51"/>
    </row>
    <row r="25" spans="1:7" x14ac:dyDescent="0.25">
      <c r="A25" s="52" t="s">
        <v>112</v>
      </c>
      <c r="B25" s="53">
        <f>SUM(B2:B24)</f>
        <v>129457464864</v>
      </c>
      <c r="C25" s="53">
        <f t="shared" ref="C25" si="1">SUM(C2:C24)</f>
        <v>119177634047.87888</v>
      </c>
      <c r="D25" s="53">
        <f>SUM(D2:D24)</f>
        <v>10279830816.121115</v>
      </c>
      <c r="E25"/>
    </row>
    <row r="26" spans="1:7" x14ac:dyDescent="0.25">
      <c r="E26" s="56"/>
    </row>
    <row r="29" spans="1:7" x14ac:dyDescent="0.25">
      <c r="A29" s="250" t="s">
        <v>113</v>
      </c>
      <c r="B29" s="250"/>
      <c r="C29" s="250"/>
      <c r="D29" s="250"/>
      <c r="E29" s="250"/>
      <c r="F29" s="250"/>
    </row>
    <row r="30" spans="1:7" x14ac:dyDescent="0.25">
      <c r="A30" s="57" t="s">
        <v>114</v>
      </c>
      <c r="B30" s="58" t="s">
        <v>115</v>
      </c>
      <c r="C30" s="59" t="s">
        <v>116</v>
      </c>
      <c r="D30" s="59" t="s">
        <v>117</v>
      </c>
      <c r="E30" s="59" t="s">
        <v>118</v>
      </c>
      <c r="F30" s="60" t="s">
        <v>119</v>
      </c>
      <c r="G30" s="60" t="s">
        <v>120</v>
      </c>
    </row>
    <row r="31" spans="1:7" ht="15" customHeight="1" x14ac:dyDescent="0.25">
      <c r="A31" s="234" t="s">
        <v>89</v>
      </c>
      <c r="B31" s="61" t="s">
        <v>121</v>
      </c>
      <c r="C31" s="251">
        <f>+D4</f>
        <v>740668337.55230713</v>
      </c>
      <c r="D31" s="62" t="s">
        <v>122</v>
      </c>
      <c r="E31" s="248"/>
      <c r="F31" s="232" t="s">
        <v>123</v>
      </c>
      <c r="G31" s="232" t="s">
        <v>124</v>
      </c>
    </row>
    <row r="32" spans="1:7" ht="23.25" thickBot="1" x14ac:dyDescent="0.3">
      <c r="A32" s="235"/>
      <c r="B32" s="63" t="s">
        <v>125</v>
      </c>
      <c r="C32" s="252"/>
      <c r="D32" s="64" t="s">
        <v>122</v>
      </c>
      <c r="E32" s="249"/>
      <c r="F32" s="244"/>
      <c r="G32" s="244"/>
    </row>
    <row r="33" spans="1:7" ht="15" customHeight="1" x14ac:dyDescent="0.25">
      <c r="A33" s="233" t="s">
        <v>90</v>
      </c>
      <c r="B33" s="65" t="s">
        <v>126</v>
      </c>
      <c r="C33" s="236">
        <f>+D5</f>
        <v>5030543678.3916664</v>
      </c>
      <c r="D33" s="246" t="s">
        <v>127</v>
      </c>
      <c r="E33" s="248"/>
      <c r="F33" s="66"/>
      <c r="G33" s="66"/>
    </row>
    <row r="34" spans="1:7" ht="81.75" customHeight="1" thickBot="1" x14ac:dyDescent="0.3">
      <c r="A34" s="235"/>
      <c r="B34" s="67" t="s">
        <v>128</v>
      </c>
      <c r="C34" s="238"/>
      <c r="D34" s="247"/>
      <c r="E34" s="249"/>
      <c r="F34" s="68" t="s">
        <v>129</v>
      </c>
      <c r="G34" s="68" t="s">
        <v>130</v>
      </c>
    </row>
    <row r="35" spans="1:7" ht="71.25" customHeight="1" thickBot="1" x14ac:dyDescent="0.3">
      <c r="A35" s="69" t="s">
        <v>91</v>
      </c>
      <c r="B35" s="70" t="s">
        <v>131</v>
      </c>
      <c r="C35" s="71">
        <f>+D6</f>
        <v>1646923577.3350339</v>
      </c>
      <c r="D35" s="64" t="s">
        <v>122</v>
      </c>
      <c r="E35" s="72" t="s">
        <v>132</v>
      </c>
      <c r="F35" s="68" t="s">
        <v>133</v>
      </c>
      <c r="G35" s="68" t="s">
        <v>134</v>
      </c>
    </row>
    <row r="36" spans="1:7" ht="45.75" customHeight="1" thickBot="1" x14ac:dyDescent="0.3">
      <c r="A36" s="69" t="s">
        <v>135</v>
      </c>
      <c r="B36" s="70" t="s">
        <v>136</v>
      </c>
      <c r="C36" s="71">
        <f>+D7</f>
        <v>901283152.46433783</v>
      </c>
      <c r="D36" s="64" t="s">
        <v>122</v>
      </c>
      <c r="E36" s="72" t="s">
        <v>137</v>
      </c>
      <c r="F36" s="68" t="s">
        <v>138</v>
      </c>
      <c r="G36" s="68" t="s">
        <v>139</v>
      </c>
    </row>
    <row r="37" spans="1:7" ht="18" customHeight="1" x14ac:dyDescent="0.25">
      <c r="A37" s="233" t="s">
        <v>94</v>
      </c>
      <c r="B37" s="61" t="s">
        <v>140</v>
      </c>
      <c r="C37" s="236"/>
      <c r="D37" s="62" t="s">
        <v>141</v>
      </c>
      <c r="E37" s="248" t="s">
        <v>142</v>
      </c>
      <c r="F37" s="243" t="s">
        <v>143</v>
      </c>
      <c r="G37" s="243" t="s">
        <v>144</v>
      </c>
    </row>
    <row r="38" spans="1:7" ht="27" customHeight="1" thickBot="1" x14ac:dyDescent="0.3">
      <c r="A38" s="235"/>
      <c r="B38" s="73" t="s">
        <v>145</v>
      </c>
      <c r="C38" s="238"/>
      <c r="D38" s="64"/>
      <c r="E38" s="249"/>
      <c r="F38" s="244"/>
      <c r="G38" s="244"/>
    </row>
    <row r="39" spans="1:7" ht="26.25" customHeight="1" x14ac:dyDescent="0.25">
      <c r="A39" s="234" t="s">
        <v>97</v>
      </c>
      <c r="B39" s="61" t="s">
        <v>146</v>
      </c>
      <c r="C39" s="236">
        <f>+D11</f>
        <v>116676852.69291401</v>
      </c>
      <c r="D39" s="62" t="s">
        <v>127</v>
      </c>
      <c r="E39" s="245" t="s">
        <v>147</v>
      </c>
      <c r="F39" s="243" t="s">
        <v>148</v>
      </c>
      <c r="G39" s="243" t="s">
        <v>149</v>
      </c>
    </row>
    <row r="40" spans="1:7" ht="30" customHeight="1" thickBot="1" x14ac:dyDescent="0.3">
      <c r="A40" s="235"/>
      <c r="B40" s="73" t="s">
        <v>150</v>
      </c>
      <c r="C40" s="238"/>
      <c r="D40" s="74"/>
      <c r="E40" s="240"/>
      <c r="F40" s="244"/>
      <c r="G40" s="244"/>
    </row>
    <row r="41" spans="1:7" x14ac:dyDescent="0.25">
      <c r="A41" s="233" t="s">
        <v>99</v>
      </c>
      <c r="B41" s="75" t="s">
        <v>151</v>
      </c>
      <c r="C41" s="236">
        <f>+D13</f>
        <v>716350530.54135132</v>
      </c>
      <c r="D41" s="62" t="s">
        <v>122</v>
      </c>
      <c r="E41" s="239" t="s">
        <v>152</v>
      </c>
      <c r="F41" s="66" t="s">
        <v>153</v>
      </c>
      <c r="G41" s="66" t="s">
        <v>154</v>
      </c>
    </row>
    <row r="42" spans="1:7" ht="24.75" x14ac:dyDescent="0.25">
      <c r="A42" s="234"/>
      <c r="B42" s="75" t="s">
        <v>155</v>
      </c>
      <c r="C42" s="237"/>
      <c r="D42" s="76" t="s">
        <v>156</v>
      </c>
      <c r="E42" s="239"/>
      <c r="F42" s="66"/>
      <c r="G42" s="66"/>
    </row>
    <row r="43" spans="1:7" ht="15.75" thickBot="1" x14ac:dyDescent="0.3">
      <c r="A43" s="235"/>
      <c r="B43" s="73" t="s">
        <v>157</v>
      </c>
      <c r="C43" s="238"/>
      <c r="D43" s="64" t="s">
        <v>141</v>
      </c>
      <c r="E43" s="240"/>
      <c r="F43" s="68" t="s">
        <v>158</v>
      </c>
      <c r="G43" s="68" t="s">
        <v>159</v>
      </c>
    </row>
    <row r="44" spans="1:7" ht="24.75" customHeight="1" x14ac:dyDescent="0.25">
      <c r="A44" s="233" t="s">
        <v>100</v>
      </c>
      <c r="B44" s="77" t="s">
        <v>160</v>
      </c>
      <c r="C44" s="236">
        <f>+D14</f>
        <v>9439485699.6839676</v>
      </c>
      <c r="D44" s="62" t="s">
        <v>122</v>
      </c>
      <c r="E44" s="241"/>
      <c r="F44" s="232" t="s">
        <v>161</v>
      </c>
      <c r="G44" s="232" t="s">
        <v>154</v>
      </c>
    </row>
    <row r="45" spans="1:7" ht="24.75" x14ac:dyDescent="0.25">
      <c r="A45" s="234"/>
      <c r="B45" s="78" t="s">
        <v>162</v>
      </c>
      <c r="C45" s="237"/>
      <c r="D45" s="62" t="s">
        <v>122</v>
      </c>
      <c r="E45" s="241"/>
      <c r="F45" s="232"/>
      <c r="G45" s="232"/>
    </row>
    <row r="46" spans="1:7" ht="25.5" customHeight="1" x14ac:dyDescent="0.25">
      <c r="A46" s="234"/>
      <c r="B46" s="79" t="s">
        <v>163</v>
      </c>
      <c r="C46" s="237"/>
      <c r="D46" s="62" t="s">
        <v>122</v>
      </c>
      <c r="E46" s="241"/>
      <c r="F46" s="232"/>
      <c r="G46" s="232"/>
    </row>
    <row r="47" spans="1:7" ht="41.25" customHeight="1" thickBot="1" x14ac:dyDescent="0.3">
      <c r="A47" s="235"/>
      <c r="B47" s="80" t="s">
        <v>164</v>
      </c>
      <c r="C47" s="238"/>
      <c r="D47" s="74"/>
      <c r="E47" s="242"/>
      <c r="F47" s="68" t="s">
        <v>165</v>
      </c>
      <c r="G47" s="68" t="s">
        <v>130</v>
      </c>
    </row>
    <row r="48" spans="1:7" x14ac:dyDescent="0.25">
      <c r="A48" s="81"/>
      <c r="B48" s="82" t="s">
        <v>166</v>
      </c>
      <c r="C48" s="83">
        <f>SUM(C31:C47)</f>
        <v>18591931828.661579</v>
      </c>
    </row>
    <row r="50" spans="1:5" x14ac:dyDescent="0.25">
      <c r="A50" s="84" t="s">
        <v>167</v>
      </c>
      <c r="B50" s="84"/>
      <c r="C50" s="84"/>
      <c r="D50" s="84"/>
      <c r="E50"/>
    </row>
    <row r="51" spans="1:5" x14ac:dyDescent="0.25">
      <c r="A51" s="85" t="s">
        <v>168</v>
      </c>
      <c r="B51" s="86" t="s">
        <v>116</v>
      </c>
      <c r="C51" s="86" t="s">
        <v>169</v>
      </c>
      <c r="D51" s="86" t="s">
        <v>170</v>
      </c>
      <c r="E51" s="87" t="s">
        <v>171</v>
      </c>
    </row>
    <row r="52" spans="1:5" ht="56.25" x14ac:dyDescent="0.25">
      <c r="A52" s="42" t="s">
        <v>100</v>
      </c>
      <c r="B52" s="88">
        <f>+D3</f>
        <v>-8422667440.2145767</v>
      </c>
      <c r="C52" s="89" t="s">
        <v>87</v>
      </c>
      <c r="D52" s="90" t="s">
        <v>172</v>
      </c>
      <c r="E52" s="91" t="s">
        <v>173</v>
      </c>
    </row>
    <row r="53" spans="1:5" ht="48" x14ac:dyDescent="0.25">
      <c r="A53" s="39" t="s">
        <v>92</v>
      </c>
      <c r="B53" s="92">
        <v>159027035</v>
      </c>
      <c r="C53" s="93" t="s">
        <v>93</v>
      </c>
      <c r="D53" s="94" t="s">
        <v>174</v>
      </c>
      <c r="E53" s="91" t="s">
        <v>175</v>
      </c>
    </row>
    <row r="54" spans="1:5" x14ac:dyDescent="0.25">
      <c r="A54"/>
      <c r="B54" s="55"/>
      <c r="E54"/>
    </row>
    <row r="55" spans="1:5" ht="15.75" thickBot="1" x14ac:dyDescent="0.3">
      <c r="A55"/>
      <c r="B55" s="55"/>
      <c r="E55"/>
    </row>
    <row r="56" spans="1:5" ht="15.75" x14ac:dyDescent="0.25">
      <c r="A56" s="95" t="s">
        <v>176</v>
      </c>
      <c r="B56" s="96"/>
      <c r="E56"/>
    </row>
    <row r="57" spans="1:5" x14ac:dyDescent="0.25">
      <c r="A57" s="97" t="s">
        <v>177</v>
      </c>
      <c r="B57" s="98" t="s">
        <v>116</v>
      </c>
      <c r="E57"/>
    </row>
    <row r="58" spans="1:5" x14ac:dyDescent="0.25">
      <c r="A58" s="31" t="s">
        <v>178</v>
      </c>
      <c r="B58" s="99">
        <f>+C78</f>
        <v>126052345944</v>
      </c>
      <c r="E58"/>
    </row>
    <row r="59" spans="1:5" x14ac:dyDescent="0.25">
      <c r="A59" s="31" t="s">
        <v>179</v>
      </c>
      <c r="B59" s="99">
        <f>+C83</f>
        <v>28064619790</v>
      </c>
      <c r="E59"/>
    </row>
    <row r="60" spans="1:5" ht="24" x14ac:dyDescent="0.25">
      <c r="A60" s="100" t="s">
        <v>180</v>
      </c>
      <c r="B60" s="101">
        <f>+C79-B59</f>
        <v>6136338428</v>
      </c>
      <c r="C60" s="102" t="s">
        <v>181</v>
      </c>
      <c r="E60"/>
    </row>
    <row r="61" spans="1:5" x14ac:dyDescent="0.25">
      <c r="A61" s="31" t="s">
        <v>182</v>
      </c>
      <c r="B61" s="99">
        <f>+B58-B59-B60</f>
        <v>91851387726</v>
      </c>
      <c r="E61"/>
    </row>
    <row r="62" spans="1:5" ht="15.75" thickBot="1" x14ac:dyDescent="0.3">
      <c r="A62" s="103" t="s">
        <v>183</v>
      </c>
      <c r="B62" s="104">
        <f>+B59/B58</f>
        <v>0.22264258217350422</v>
      </c>
      <c r="E62"/>
    </row>
    <row r="63" spans="1:5" x14ac:dyDescent="0.25">
      <c r="A63"/>
      <c r="B63" s="105"/>
      <c r="E63"/>
    </row>
    <row r="64" spans="1:5" x14ac:dyDescent="0.25">
      <c r="A64"/>
      <c r="B64" s="106"/>
      <c r="E64"/>
    </row>
    <row r="65" spans="1:5" x14ac:dyDescent="0.25">
      <c r="A65" s="107" t="s">
        <v>184</v>
      </c>
      <c r="B65" s="107"/>
      <c r="C65" s="107"/>
      <c r="E65"/>
    </row>
    <row r="66" spans="1:5" x14ac:dyDescent="0.25">
      <c r="A66" s="108" t="s">
        <v>185</v>
      </c>
      <c r="B66" s="109"/>
      <c r="C66" s="110">
        <v>118704526772</v>
      </c>
      <c r="E66"/>
    </row>
    <row r="67" spans="1:5" x14ac:dyDescent="0.25">
      <c r="A67" s="111" t="s">
        <v>186</v>
      </c>
      <c r="B67" s="55"/>
      <c r="C67" s="55">
        <f>+B68+B69+B70+B71</f>
        <v>12752938092</v>
      </c>
      <c r="E67"/>
    </row>
    <row r="68" spans="1:5" x14ac:dyDescent="0.25">
      <c r="A68" t="s">
        <v>187</v>
      </c>
      <c r="B68" s="112">
        <v>7025971007</v>
      </c>
      <c r="E68"/>
    </row>
    <row r="69" spans="1:5" x14ac:dyDescent="0.25">
      <c r="A69" t="s">
        <v>188</v>
      </c>
      <c r="B69" s="112">
        <v>1495909812</v>
      </c>
      <c r="E69"/>
    </row>
    <row r="70" spans="1:5" x14ac:dyDescent="0.25">
      <c r="A70" t="s">
        <v>189</v>
      </c>
      <c r="B70" s="112">
        <v>825938353</v>
      </c>
      <c r="E70"/>
    </row>
    <row r="71" spans="1:5" x14ac:dyDescent="0.25">
      <c r="A71" s="113" t="s">
        <v>190</v>
      </c>
      <c r="B71" s="114">
        <v>3405118920</v>
      </c>
      <c r="C71" s="115"/>
      <c r="E71"/>
    </row>
    <row r="72" spans="1:5" x14ac:dyDescent="0.25">
      <c r="A72" s="111" t="s">
        <v>191</v>
      </c>
      <c r="B72" s="112"/>
      <c r="C72" s="55">
        <f>-B73</f>
        <v>-2000000000</v>
      </c>
      <c r="E72"/>
    </row>
    <row r="73" spans="1:5" x14ac:dyDescent="0.25">
      <c r="A73" t="s">
        <v>192</v>
      </c>
      <c r="B73" s="112">
        <v>2000000000</v>
      </c>
      <c r="E73"/>
    </row>
    <row r="74" spans="1:5" x14ac:dyDescent="0.25">
      <c r="A74" s="116" t="s">
        <v>193</v>
      </c>
      <c r="B74" s="53"/>
      <c r="C74" s="117">
        <f>+C66+C67+C72</f>
        <v>129457464864</v>
      </c>
      <c r="E74"/>
    </row>
    <row r="78" spans="1:5" x14ac:dyDescent="0.25">
      <c r="B78" s="118" t="s">
        <v>194</v>
      </c>
      <c r="C78" s="118">
        <v>126052345944</v>
      </c>
    </row>
    <row r="79" spans="1:5" x14ac:dyDescent="0.25">
      <c r="B79" s="118" t="s">
        <v>195</v>
      </c>
      <c r="C79" s="118">
        <v>34200958218</v>
      </c>
    </row>
    <row r="80" spans="1:5" x14ac:dyDescent="0.25">
      <c r="B80" s="118" t="s">
        <v>196</v>
      </c>
      <c r="C80" s="118">
        <v>91851387726</v>
      </c>
    </row>
    <row r="81" spans="2:3" x14ac:dyDescent="0.25">
      <c r="B81" s="118" t="s">
        <v>119</v>
      </c>
      <c r="C81" s="118">
        <v>11074423275</v>
      </c>
    </row>
    <row r="82" spans="2:3" x14ac:dyDescent="0.25">
      <c r="B82" s="118" t="s">
        <v>197</v>
      </c>
      <c r="C82" s="118">
        <v>16990196515</v>
      </c>
    </row>
    <row r="83" spans="2:3" x14ac:dyDescent="0.25">
      <c r="B83" s="118" t="s">
        <v>179</v>
      </c>
      <c r="C83" s="118">
        <f>+C81+C82</f>
        <v>28064619790</v>
      </c>
    </row>
    <row r="84" spans="2:3" x14ac:dyDescent="0.25">
      <c r="B84" s="118" t="s">
        <v>198</v>
      </c>
      <c r="C84" s="118">
        <f>+C79-C83</f>
        <v>6136338428</v>
      </c>
    </row>
    <row r="85" spans="2:3" x14ac:dyDescent="0.25">
      <c r="B85" s="118"/>
      <c r="C85" s="118">
        <f>+C78-C80</f>
        <v>34200958218</v>
      </c>
    </row>
    <row r="86" spans="2:3" x14ac:dyDescent="0.25">
      <c r="B86" s="118"/>
      <c r="C86" s="118">
        <f>+C85-C83</f>
        <v>6136338428</v>
      </c>
    </row>
  </sheetData>
  <mergeCells count="28">
    <mergeCell ref="G31:G32"/>
    <mergeCell ref="A29:F29"/>
    <mergeCell ref="A31:A32"/>
    <mergeCell ref="C31:C32"/>
    <mergeCell ref="E31:E32"/>
    <mergeCell ref="F31:F32"/>
    <mergeCell ref="A33:A34"/>
    <mergeCell ref="C33:C34"/>
    <mergeCell ref="D33:D34"/>
    <mergeCell ref="E33:E34"/>
    <mergeCell ref="A37:A38"/>
    <mergeCell ref="C37:C38"/>
    <mergeCell ref="E37:E38"/>
    <mergeCell ref="F37:F38"/>
    <mergeCell ref="G37:G38"/>
    <mergeCell ref="A39:A40"/>
    <mergeCell ref="C39:C40"/>
    <mergeCell ref="E39:E40"/>
    <mergeCell ref="F39:F40"/>
    <mergeCell ref="G39:G40"/>
    <mergeCell ref="F44:F46"/>
    <mergeCell ref="G44:G46"/>
    <mergeCell ref="A41:A43"/>
    <mergeCell ref="C41:C43"/>
    <mergeCell ref="E41:E43"/>
    <mergeCell ref="A44:A47"/>
    <mergeCell ref="C44:C47"/>
    <mergeCell ref="E44:E47"/>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FDFF1A7BF33A048A96F17EE9DE5F8B4" ma:contentTypeVersion="1" ma:contentTypeDescription="Crear nuevo documento." ma:contentTypeScope="" ma:versionID="c31c5d5e3b9dc190cc56e3472a30ee06">
  <xsd:schema xmlns:xsd="http://www.w3.org/2001/XMLSchema" xmlns:xs="http://www.w3.org/2001/XMLSchema" xmlns:p="http://schemas.microsoft.com/office/2006/metadata/properties" xmlns:ns2="584f357b-a554-460e-9aa2-a1fbe49b17b8" targetNamespace="http://schemas.microsoft.com/office/2006/metadata/properties" ma:root="true" ma:fieldsID="0210bdf56cec92bc8868605d4287e24f" ns2:_="">
    <xsd:import namespace="584f357b-a554-460e-9aa2-a1fbe49b17b8"/>
    <xsd:element name="properties">
      <xsd:complexType>
        <xsd:sequence>
          <xsd:element name="documentManagement">
            <xsd:complexType>
              <xsd:all>
                <xsd:element ref="ns2:Fech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4f357b-a554-460e-9aa2-a1fbe49b17b8" elementFormDefault="qualified">
    <xsd:import namespace="http://schemas.microsoft.com/office/2006/documentManagement/types"/>
    <xsd:import namespace="http://schemas.microsoft.com/office/infopath/2007/PartnerControls"/>
    <xsd:element name="Fecha" ma:index="8" nillable="true" ma:displayName="Fecha" ma:format="DateOnly" ma:internalName="Fecha">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echa xmlns="584f357b-a554-460e-9aa2-a1fbe49b17b8">2025-01-10T08:00:00+00:00</Fecha>
  </documentManagement>
</p:properties>
</file>

<file path=customXml/itemProps1.xml><?xml version="1.0" encoding="utf-8"?>
<ds:datastoreItem xmlns:ds="http://schemas.openxmlformats.org/officeDocument/2006/customXml" ds:itemID="{2E7E0A5E-0401-415D-A4FF-650D4720AFDE}"/>
</file>

<file path=customXml/itemProps2.xml><?xml version="1.0" encoding="utf-8"?>
<ds:datastoreItem xmlns:ds="http://schemas.openxmlformats.org/officeDocument/2006/customXml" ds:itemID="{3C3743D8-6556-4337-99EE-5A0D2E25EBF0}"/>
</file>

<file path=customXml/itemProps3.xml><?xml version="1.0" encoding="utf-8"?>
<ds:datastoreItem xmlns:ds="http://schemas.openxmlformats.org/officeDocument/2006/customXml" ds:itemID="{957D5A52-27CE-4DFD-9356-7B4D1437BE8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SGTO Plan Indicativo 2024</vt:lpstr>
      <vt:lpstr>Resumen</vt:lpstr>
      <vt:lpstr>'SGTO Plan Indicativo 2024'!Área_de_impresión</vt:lpstr>
      <vt:lpstr>'SGTO Plan Indicativo 2024'!Títulos_a_imprimir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Velasquez Higuita</dc:creator>
  <cp:keywords/>
  <dc:description/>
  <cp:lastModifiedBy>Claudia Andrea Pineda Monsalve</cp:lastModifiedBy>
  <cp:revision/>
  <dcterms:created xsi:type="dcterms:W3CDTF">2016-12-14T23:54:39Z</dcterms:created>
  <dcterms:modified xsi:type="dcterms:W3CDTF">2025-02-12T19:45:26Z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0x0101001FDFF1A7BF33A048A96F17EE9DE5F8B4</vt:lpwstr>
  </property>
</Properties>
</file>