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10. OCTUBRE 2025 - PA - PI ( Pte acta y subir al Drive )\"/>
    </mc:Choice>
  </mc:AlternateContent>
  <xr:revisionPtr revIDLastSave="0" documentId="13_ncr:1_{9B4DA3E2-93C2-4EBD-A8F8-8FF41F6E6D47}"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16" i="1" l="1"/>
  <c r="Y15" i="1" l="1"/>
  <c r="Z15" i="1"/>
  <c r="Y11" i="1"/>
  <c r="AA11" i="1" s="1"/>
  <c r="AB11" i="1" s="1"/>
  <c r="R11" i="1"/>
  <c r="R15" i="1"/>
  <c r="Q11" i="1"/>
  <c r="Y12" i="1"/>
  <c r="AA12" i="1" s="1"/>
  <c r="Z11" i="1" l="1"/>
  <c r="AA15" i="1"/>
  <c r="Y17" i="1"/>
  <c r="Z17" i="1" s="1"/>
  <c r="Z16" i="1"/>
  <c r="Q15" i="1"/>
  <c r="AA17" i="1" l="1"/>
  <c r="AB17" i="1" s="1"/>
  <c r="AE11" i="1"/>
  <c r="Q12" i="1"/>
  <c r="Z12" i="1"/>
  <c r="AE12" i="1"/>
  <c r="Q13" i="1"/>
  <c r="R13" i="1" s="1"/>
  <c r="Y13" i="1"/>
  <c r="Q14" i="1"/>
  <c r="R14" i="1" s="1"/>
  <c r="Y14" i="1"/>
  <c r="Z14" i="1" s="1"/>
  <c r="AE15" i="1"/>
  <c r="Q16" i="1"/>
  <c r="Q17" i="1"/>
  <c r="R17" i="1" s="1"/>
  <c r="Q18" i="1"/>
  <c r="R18" i="1" s="1"/>
  <c r="Y18" i="1"/>
  <c r="Z18" i="1" s="1"/>
  <c r="AE18" i="1"/>
  <c r="AB13" i="1" l="1"/>
  <c r="AA13" i="1"/>
  <c r="Z13" i="1"/>
  <c r="AB12" i="1"/>
  <c r="AA16" i="1"/>
  <c r="AB16" i="1" s="1"/>
  <c r="AA14" i="1"/>
  <c r="AB14" i="1" s="1"/>
  <c r="AA18" i="1"/>
  <c r="AB18" i="1" s="1"/>
  <c r="R16" i="1"/>
  <c r="R12" i="1"/>
  <c r="AB15" i="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<sst xmlns="http://schemas.openxmlformats.org/spreadsheetml/2006/main" count="292" uniqueCount="242">
  <si>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</si>
  <si>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</si>
  <si>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</si>
  <si>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</si>
  <si>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</si>
  <si>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</si>
  <si>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</si>
  <si>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</si>
  <si>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</si>
  <si>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</si>
  <si>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</si>
  <si>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</si>
  <si>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</si>
  <si>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</si>
  <si>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</si>
  <si>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</si>
  <si>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</si>
  <si>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</si>
  <si>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</si>
  <si>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</si>
  <si>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</si>
  <si>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</si>
  <si>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</si>
  <si>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</si>
  <si>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</si>
  <si>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</si>
  <si>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</si>
  <si>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</si>
  <si>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</si>
  <si>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</si>
  <si>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</si>
  <si>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</si>
  <si>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</si>
  <si>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</si>
  <si>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</si>
  <si>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</si>
  <si>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</si>
  <si>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</si>
  <si>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</si>
  <si>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</si>
  <si>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</si>
  <si>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</si>
  <si>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</si>
  <si>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</si>
  <si>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</si>
  <si>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</si>
  <si>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</si>
  <si>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</si>
  <si>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</si>
  <si>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</si>
  <si>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</si>
  <si>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</si>
  <si>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</si>
  <si>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</si>
  <si>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</si>
  <si>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</si>
  <si>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</si>
  <si>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</si>
  <si>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</si>
  <si>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</si>
  <si>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</si>
  <si>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</si>
  <si>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</si>
  <si>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</si>
  <si>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</si>
  <si>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</si>
  <si>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</si>
  <si>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</si>
  <si>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</si>
  <si>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</si>
  <si>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</si>
  <si>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</si>
  <si>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</si>
  <si>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</si>
  <si>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</si>
  <si>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</si>
  <si>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</si>
  <si>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</si>
  <si>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</si>
  <si>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</si>
  <si>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</si>
  <si>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</si>
  <si>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</si>
  <si>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</si>
  <si>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</si>
  <si>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</si>
  <si>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</si>
  <si>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</si>
  <si>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</si>
  <si>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</si>
  <si>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</si>
  <si>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</si>
  <si>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</si>
  <si>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</si>
  <si>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</si>
  <si>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</si>
  <si>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</si>
  <si>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</si>
  <si>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</si>
  <si>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</si>
  <si>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</si>
  <si>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</si>
  <si>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</si>
  <si>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</si>
  <si>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</si>
  <si>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</si>
  <si>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</si>
  <si>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</si>
  <si>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</si>
  <si>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</si>
  <si>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</si>
  <si>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</si>
  <si>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</si>
  <si>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</si>
  <si>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</si>
  <si>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</si>
  <si>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</si>
  <si>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</si>
  <si>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</si>
  <si>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</si>
  <si>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</si>
  <si>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</si>
  <si>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</si>
  <si>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</si>
  <si>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</si>
  <si>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</si>
  <si>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</si>
  <si>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</si>
  <si>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</si>
  <si>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</si>
  <si>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</si>
  <si>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</si>
  <si>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</si>
  <si>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</si>
  <si>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</si>
  <si>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</si>
  <si>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</si>
  <si>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</si>
  <si>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</si>
  <si>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</si>
  <si>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</si>
  <si>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</si>
  <si>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</si>
  <si>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</si>
  <si>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</si>
  <si>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</si>
  <si>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</si>
  <si>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</si>
  <si>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</si>
  <si>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</si>
  <si>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</si>
  <si>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</si>
  <si>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</si>
  <si>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</si>
  <si>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</si>
  <si>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</si>
  <si>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</si>
  <si>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</si>
  <si>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</si>
  <si>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</si>
  <si>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</si>
  <si>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</si>
  <si>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</si>
  <si>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</si>
  <si>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</si>
  <si>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</si>
  <si>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</si>
  <si>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</si>
  <si>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</si>
  <si>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</si>
  <si>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</si>
  <si>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</si>
  <si>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</si>
  <si>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</si>
  <si>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</si>
  <si>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</si>
  <si>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</si>
  <si>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</si>
  <si>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</si>
  <si>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</si>
  <si>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</si>
  <si>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</si>
  <si>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Johana María Toro Torres</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</si>
  <si>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</si>
  <si>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</si>
  <si>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</si>
  <si>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t>
  </si>
  <si>
    <t>2025</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</si>
  <si>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</si>
  <si>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</si>
  <si>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</si>
  <si>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</si>
  <si>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</si>
  <si>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</si>
  <si>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 xml:space="preserve">Realizaremos dos (2) sesiones del Consejo Consultivo Distrital de Política Habitacional (CCDPH) para dinamizar el subsistema habitacional PEHMED2030 y avanzar en la implementación de las políticas habitacionales del Distrito.
</t>
  </si>
  <si>
    <t xml:space="preserve">Otorgaremos 1.300 subsidios distritales. </t>
  </si>
  <si>
    <t xml:space="preserve">Para el corte de diciembre, se avanzará con 350 unidades prediales. 
Aunque se contaba con los insumos técnicos y jurídicos conforme a los conceptos del DAP, estos fueron dejados sin efecto por el comité de enajenaciones. </t>
  </si>
  <si>
    <t>Asignaremos 5.000 subsidios distritales para mejoramiento de vivienda, permitiendo a los hogares superar condiciones inadecuadas de habitabilidad y reducir el déficit cualitativo.</t>
  </si>
  <si>
    <t>Beneficiaremos a 600 hogares mediante resoluciones de reconocimiento de edificaciones, avanzando en la legalidad de las construcciones y habilitando viviendas para conexión a servicios públicos.</t>
  </si>
  <si>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</si>
  <si>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</si>
  <si>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</si>
  <si>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</si>
  <si>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</si>
  <si>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</si>
  <si>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</si>
  <si>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</si>
  <si>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</si>
  <si>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</si>
  <si>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</si>
  <si>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</si>
  <si>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</si>
  <si>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</si>
  <si>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</si>
  <si>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</si>
  <si>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</si>
  <si>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</si>
  <si>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</si>
  <si>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</si>
  <si>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</si>
  <si>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</si>
  <si>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Planeación /        Andrés Ospina Diosa</t>
  </si>
  <si>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</si>
  <si>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</si>
  <si>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</si>
  <si>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</si>
  <si>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</si>
  <si>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Planeación / Sandra Correa</t>
  </si>
  <si>
    <t>Subdirección Jurídica / David Gómez</t>
  </si>
  <si>
    <t xml:space="preserve">OCTUBRE </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</si>
  <si>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r>
      <rPr>
        <b/>
        <sz val="8"/>
        <rFont val="Arial"/>
        <family val="2"/>
      </rPr>
      <t xml:space="preserve">
JUNIO: 	</t>
    </r>
    <r>
      <rPr>
        <sz val="8"/>
        <rFont val="Arial"/>
        <family val="2"/>
      </rPr>
      <t xml:space="preserve">SE LLEVÓ A CABO LA SEGUNDA SESIÓN DEL CONSEJO CONSULTIVO DISTRITAL DE POLÍTICA HABITACIONAL, EN DONDE PARTICIPARON DIFERENTES DEPENDENCIAS DE LA ALCALDÍA DE MEDELLÍN, ENTIDADES DEL CONGLOMERADO PÚBLICO, SECTOR PRIVADO Y REPRESENTANTES DE LAS MESAS DE VIVIENDA DEL DISTRITO. EN ESTE, SE SOCIALIZARON LOS AVANCES DE LA IMPLEMENTACIÓN DEL INSTRUMENTO DE COMPRA DE DERECHOS FIDUCIARIOS, LAS OBSERVACIONES QUE SURGIERON EN EL MARCO DE LA MESA DISTRITAL DE VIVIENDA Y HÁBITAT COMO INSTANCIA DEL CONSEJO CONSULTIVO; Y LA ESTRATEGIA DEL INSTITUTO PARA LA REVISIÓN GENERAL Y AJUSTE DEL POT EN TEMAS DE VIVIENDA. ASÍ MISMO, SE REALIZÓ UNA RECOLECCIÓN DE INSUMOS CON LOS ACTORES PARTICIPANTES A TRAVÉS DE UNA SERIE DE PREGUNTAS CLAVE PARA IDENTIFICAR ASPECTOS Y PROPUESTAS EN MATERIA DE VIVIENDA SOCIAL PARA LA REVISIÓN Y AL AJUSTE DEL POT A MEDIANO PLAZO.
</t>
    </r>
    <r>
      <rPr>
        <b/>
        <sz val="8"/>
        <rFont val="Arial"/>
        <family val="2"/>
      </rPr>
      <t>JULIO</t>
    </r>
    <r>
      <rPr>
        <sz val="8"/>
        <rFont val="Arial"/>
        <family val="2"/>
      </rPr>
      <t xml:space="preserve"> :  ESTE INDICADOR TIENE UNA MEDICIÓN SEMESTRAL; POR LO TANTO SU REPORTE SERÍA EN EL MES DE DICIEMBRE.</t>
    </r>
    <r>
      <rPr>
        <b/>
        <sz val="8"/>
        <rFont val="Arial"/>
        <family val="2"/>
      </rPr>
      <t xml:space="preserve">
AGOSTO:</t>
    </r>
    <r>
      <rPr>
        <sz val="8"/>
        <rFont val="Arial"/>
        <family val="2"/>
      </rPr>
      <t xml:space="preserve"> ESTE INDICADOR TIENE UNA MEDICIÓN SEMESTRAL; POR LO TANTO SU REPORTE SERÍA EN EL MES DE DICIEMBRE.</t>
    </r>
    <r>
      <rPr>
        <b/>
        <sz val="8"/>
        <rFont val="Arial"/>
        <family val="2"/>
      </rPr>
      <t xml:space="preserve">
SEPTIEMBRE:</t>
    </r>
    <r>
      <rPr>
        <sz val="8"/>
        <rFont val="Arial"/>
        <family val="2"/>
      </rPr>
      <t xml:space="preserve"> ESTE INDICADOR TIENE UNA MEDICIÓN SEMESTRAL; POR LO TANTO SU REPORTE SERÍA EN EL MES DE DICIEMBRE.
</t>
    </r>
    <r>
      <rPr>
        <b/>
        <sz val="8"/>
        <rFont val="Arial"/>
        <family val="2"/>
      </rPr>
      <t xml:space="preserve">OCTUBRE: </t>
    </r>
    <r>
      <rPr>
        <sz val="8"/>
        <rFont val="Arial"/>
        <family val="2"/>
      </rPr>
      <t>ESTE INDICADOR TIENE UNA MEDICIÓN SEMESTRAL; POR LO TANTO SU REPORTE SERÍA EN EL MES DE DICIEMBRE.</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</si>
  <si>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
</t>
    </r>
    <r>
      <rPr>
        <b/>
        <sz val="8"/>
        <rFont val="Arial"/>
        <family val="2"/>
      </rPr>
      <t>JUNIO:</t>
    </r>
    <r>
      <rPr>
        <sz val="8"/>
        <rFont val="Arial"/>
        <family val="2"/>
      </rPr>
      <t xml:space="preserve"> EN EL MES DE JUNIO NO SE OBTUVIERON RESOLUCIONES DE RECONOCIMIENTO DE EDIFICACIONES, SE RADICARON 35 CBML, 74 UNIDADES DE VIVIENDA EN LA CURADURÍA CUARTA.
</t>
    </r>
    <r>
      <rPr>
        <b/>
        <sz val="8"/>
        <rFont val="Arial"/>
        <family val="2"/>
      </rPr>
      <t>JULIO:</t>
    </r>
    <r>
      <rPr>
        <sz val="8"/>
        <rFont val="Arial"/>
        <family val="2"/>
      </rPr>
      <t xml:space="preserve">	EN EL MES DE JULIO SE RECIBIERON RESOLUCIONES DE 31 CBML, 59 UNIDADES DE VIVIENDA DE LA CURADURÍA CUARTA Y DE LA CURADURÍA CERO NO SE RECIBIERON RESOLUCIONES.
</t>
    </r>
    <r>
      <rPr>
        <b/>
        <sz val="8"/>
        <rFont val="Arial"/>
        <family val="2"/>
      </rPr>
      <t>AGOSTO</t>
    </r>
    <r>
      <rPr>
        <sz val="8"/>
        <rFont val="Arial"/>
        <family val="2"/>
      </rPr>
      <t>:   EN EL MES DE AGOSTO SE RECIBIERON RESOLUCIONES DE 31 CBML, 65 UNIDADES DE VIVIENDA DE LA CURADURÍA CUARTA Y DE LA CURADURÍA CERO NO SE RECIBIERON RESOLUCIONES.</t>
    </r>
    <r>
      <rPr>
        <b/>
        <sz val="8"/>
        <rFont val="Arial"/>
        <family val="2"/>
      </rPr>
      <t xml:space="preserve">
SEPTIEMBRE: </t>
    </r>
    <r>
      <rPr>
        <sz val="8"/>
        <rFont val="Arial"/>
        <family val="2"/>
      </rPr>
      <t>EN EL MES DE SEPTIEMBRE NO SE OBTUVIERON RESOLUCIONES DE RECONOCIMIENTO DE EDIFICACIONES, SE RADICARON 29 CBML, 73 UNIDADES DE VIVIENDA EN LA CURADURÍA CUARTA.</t>
    </r>
    <r>
      <rPr>
        <b/>
        <sz val="8"/>
        <rFont val="Arial"/>
        <family val="2"/>
      </rPr>
      <t xml:space="preserve">
OCTUBRE: 	</t>
    </r>
    <r>
      <rPr>
        <sz val="8"/>
        <rFont val="Arial"/>
        <family val="2"/>
      </rPr>
      <t>EN EL MES DE OCTUBRE SE RECIBIERON RESOLUCIONES DE 10 CBML, 20 UNIDADES DE VIVIENDA DE LA CURADURÍA CERO. Y, SE RECIBIERON RESOLUCIONES DE 32 CBML, 75 UNIDADES DE VIVIENDA DE LA CURADURÍA CUARTA. PARA UN TOTAL DE 42 CBML Y 95 UNIDADES DE VIVIENDA.</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</si>
  <si>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r>
      <rPr>
        <b/>
        <sz val="8"/>
        <rFont val="Arial"/>
        <family val="2"/>
      </rPr>
      <t xml:space="preserve">
JUNIO:</t>
    </r>
    <r>
      <rPr>
        <sz val="8"/>
        <rFont val="Arial"/>
        <family val="2"/>
      </rPr>
      <t xml:space="preserve"> DURANTE EL MES DE JUNIO DE 2025 SE ASIGNARON UN TOTAL DE 293 MEJORAMIENTOS DE VIVIENDA (EN CABEZA DEL JEFE DE HOGAR) DISTRIBUIDOS DE LA SIGUIENTE MANERA: 107 ASIGNACIONES CORRESPONDIENTES A LA INVITACION 005 DE 2024 CON EL OPERADOR COSEICO; 30 ASIGNACIONES CORRESPONDOENTES A LA INVITACION 005 DE 2024 CON EL 
OPERADOR FORJANDO FUTUROS; 103 ASIGNACIONES CORRESPONDIENTES A LA INVITACION 005 DE 2024 CON EL OPERADOR SOCYA; Y, 53 ASIGNACIONES CORRESPONDIENTES AL CA 418 ARGOS.</t>
    </r>
    <r>
      <rPr>
        <b/>
        <sz val="8"/>
        <rFont val="Arial"/>
        <family val="2"/>
      </rPr>
      <t xml:space="preserve">
JULIO:	</t>
    </r>
    <r>
      <rPr>
        <sz val="8"/>
        <rFont val="Arial"/>
        <family val="2"/>
      </rPr>
      <t xml:space="preserve">DURANTE EL MES DE JULIO DE 2025 SE ASIGNARON UN TOTAL DE 486 MEJORAMIENTOS DE VIVIENDA (EN CABEZA DEL JEFE DE HOGAR) DISTRIBUIDOS DE LA SIGUIENTE MANERA: 71 ASIGNACIONES CORRESPONDIENTES A LA INVITACION 005 DE 2024 CON EL OPERADOR COSEICO; 52 ASIGNACIONES CORRESPONDIENTES A LA INVITACION 005 DE 2024 CON EL OPERADOR FORJANDO FUTUROS; 60 ASIGNACIONES CORRESPONDIENTES A LA INVITACION 005 DE 2024 CON EL OPERADOR SOCYA; 69 ASIGNACIONES CORRESPONDIENTES AL CA 418 ARGOS; 84 ASIGNACIONES CORRESPONDIENTES AL CI 281 DE 2025 COMFAMA; Y, 150 ASIGNACIONES CORRESPONDIENTES A LA INVITACION 001 DE 2025.
</t>
    </r>
    <r>
      <rPr>
        <b/>
        <sz val="8"/>
        <rFont val="Arial"/>
        <family val="2"/>
      </rPr>
      <t>AGOSTO:</t>
    </r>
    <r>
      <rPr>
        <sz val="8"/>
        <rFont val="Arial"/>
        <family val="2"/>
      </rPr>
      <t xml:space="preserve"> 	DURANTE EL MES DE AGOSTO DE 2025 SE ASIGNARON UN TOTAL DE 851 MEJORAMIENTOS DE VIVIENDA (EN CABEZA DEL JEFE DE HOGAR) DISTRIBUIDOS DE LA SIGUIENTE MANERA: 71 ASIGNACIONES INVITACION 005 DE 2024 COSEICO; 26 ASIGNACIONES INVITACION 005 DE 2024 FORJANDO FUTUROS; 28 ASIGNACIONES INVITACION 005 DE 2024 SOCYA; 7 ASIGNACIONES CA 418 ARGOS; 59 ASIGNACIONES CI 281 DE 2025 COMFAMA; 60 ASIGNACIONES INVITACION 001 DE 2025 COSEICO PP; 150 ASIGNACIONES INVITACION 001 DE 2025 INGEMAT; 150 ASIGNACIONES INVITACION 001 DE 2025 MEJIA ACEVEDO; 150 ASIGNACIONES INVITACION 001 DE 2025 CONCRECIVIL; Y, 150 ASIGNACIONES INVITACION 001 DE 2025 CONSORCIO VIVIENDAS.</t>
    </r>
    <r>
      <rPr>
        <b/>
        <sz val="8"/>
        <rFont val="Arial"/>
        <family val="2"/>
      </rPr>
      <t xml:space="preserve">
SEPTIEMBRE: </t>
    </r>
    <r>
      <rPr>
        <sz val="8"/>
        <rFont val="Arial"/>
        <family val="2"/>
      </rPr>
      <t>DURANTE EL MES DE SEPTIEMBRE DE 2025 SE ASIGNARON, EN CABEZA DEL JEFE DE HOGAR UN TOTAL DE 307 RESOLUCIONES EXPEDIDAS POR EL ISVIMED DISTRIBUIDAS DE LA SIGUIENTE MANERA: 45 ASIGNACIONES INVITACION 005 DE 2024 COSEICO; 36 ASIGNACIONES INVITACION 005 DE 2024 FORJANDO FUTUROS; 22 ASIGNACIONES INVITACION 005 DE 2024 SOCYA; 1 ASIGNACIONES CA 418 ARGOS; 27 ASIGNACIONES CI 281 DE 2025 COMFAMA; 86 ASIGNACIONES INVITACION 001 DE 2025 COSEICO PP; 90 ASIGNACIONES CA 550 DE 2025 MINUTO DE DIOS. Y, 30 RESOLUCIONES EXPEDIDAS POR EL MINISTERIO DE VIVIENDA ASÍ: 5 ASIGNACIONES RESOLUCION 738 DE 2025; 25 ASIGNACIONES RESOLUCION 708 DE 2025.</t>
    </r>
    <r>
      <rPr>
        <b/>
        <sz val="8"/>
        <rFont val="Arial"/>
        <family val="2"/>
      </rPr>
      <t xml:space="preserve">
OCTUBRE: </t>
    </r>
    <r>
      <rPr>
        <sz val="8"/>
        <rFont val="Arial"/>
        <family val="2"/>
      </rPr>
      <t>DURANTE EL MES DE OCTUBRE DE 2025 SE TUVIERON, EN CABEZA DEL JEFE DE HOGAR, UN TOTAL DE 170 ASIGNACIONES: CON 124 RESOLUCIONES EXPEDIDAS POR EL ISVIMED DISTRIBUIDAS DE LA SIGUIENTE MANERA: 3 ASIGNACIONES CORRESPONDIENTES A LA INVITACIÓN 005 DE 2024 SOCYA; 95 ASIGNACIONES CORRESPONDIENTES AL CI 281 DE 2025 COMFAMA; 26 ASIGNACIONES CORRESPONDIENTES A LA INVITACIÓN 001 DE 2025 COSEICO PP. Y, 46 RESOLUCIONES EXPEDIDAS POR EL MINISTERIO DE VIVIENDA ASÍ: 25 ASIGNACIONES DE LA RESOLUCIÓN 766 DE 2025; Y, 21 ASIGNACIONES DE LA RESOLUCIÓN 830 DE 2025.</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</si>
  <si>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JUNIO: 	</t>
    </r>
    <r>
      <rPr>
        <sz val="8"/>
        <rFont val="Arial"/>
        <family val="2"/>
      </rPr>
      <t>PARA ESTE MES DE JUNIO REPORTAMOS UN TOTAL DE 31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JULIO: </t>
    </r>
    <r>
      <rPr>
        <sz val="8"/>
        <rFont val="Arial"/>
        <family val="2"/>
      </rPr>
      <t xml:space="preserve">	PARA ESTE MES DE JULIO REPORTAMOS UN TOTAL DE 41 UNIDADES PREDIALES CEDIDAS Y REGISTRADAS EFECTIVAMENTE A LOS BENEFICIARIOS DEL PROGRAMA DE TITULACIÓN DE BIENES FISCALES URBANOS CORRESPONDIENTES A 19 RESOLUCIONES DEBIDAMENTE REGISTRADAS, DICHA INFORMACIÓN SE ENCUENTRA CONSOLIDADA EN EL FORMATO DE GEORREFERENCIACIÓN QUE SE ADJUNTA EN ESTE REGISTRO Y LAS CONSTANCIAS DE INSCRIPCION DE REGISTRO EN LA CARPETA DEL TEAMS TITULACION RESOLUCIONES REGISTRADAS.
</t>
    </r>
    <r>
      <rPr>
        <b/>
        <sz val="8"/>
        <rFont val="Arial"/>
        <family val="2"/>
      </rPr>
      <t xml:space="preserve">AGOSTO: </t>
    </r>
    <r>
      <rPr>
        <sz val="8"/>
        <rFont val="Arial"/>
        <family val="2"/>
      </rPr>
      <t xml:space="preserve">	PARA ESTE MES DE AGOSTO REPORTAMOS UN TOTAL DE 42 UNIDADES PREDIALES CEDIDAS Y REGISTRADAS EFECTIVAMENTE A LOS BENEFICIARIOS DEL PROGRAMA DE TITULACIÓN DE BIENES FISCALES URBANOS CORRESPONDIENTES A 15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SEPTIEMBRE: </t>
    </r>
    <r>
      <rPr>
        <sz val="8"/>
        <rFont val="Arial"/>
        <family val="2"/>
      </rPr>
      <t xml:space="preserve">PARA ESTE MES DE SEPTIEMBRE REPORTAMOS UN TOTAL DE 77 UNIDADES PREDIALES CEDIDAS Y REGISTRADAS EFECTIVAMENTE A LOS BENEFICIARIOS DEL PROGRAMA DE TITULACIÓN DE BIENES FISCALES URBANOS CORRESPONDIENTES A 23 RESOLUCIONES DEBIDAMENTE REGISTRADAS, DICHA INFORMACIÓN SE ENCUENTRA CONSOLIDADA EN EL FORMATO DE GEORREFERENCIACIÓN QUE SE ADJUNTA EN ESTE REGISTRO Y LAS CONSTANCIAS DE INSCRIPCION DE REGISTRO EN LA CARPETA DEL TEAMS TITULACION RESOLUCIONES REGISTRADAS.
</t>
    </r>
    <r>
      <rPr>
        <b/>
        <sz val="8"/>
        <rFont val="Arial"/>
        <family val="2"/>
      </rPr>
      <t xml:space="preserve">OCTUBRE: </t>
    </r>
    <r>
      <rPr>
        <sz val="8"/>
        <rFont val="Arial"/>
        <family val="2"/>
      </rPr>
      <t xml:space="preserve">	PARA ESTE MES DE OCTUBRE REPORTAMOS UN TOTAL DE 34 UNIDADES PREDIALES CEDIDAS Y REGISTRADAS EFECTIVAMENTE A LOS BENEFICIARIOS DEL PROGRAMA DE TITULACIÓN DE BIENES FISCALES URBANOS CORRESPONDIENTES A 9 RESOLUCIONES DEBIDAMENTE REGISTRADAS, DICHA INFORMACIÓN SE ENCUENTRA CONSOLIDADA EN EL FORMATO DE GEORREFERENCIACIÓN QUE SE ADJUNTA EN ESTE REGISTRO Y LAS CONSTANCIAS DE INSCRIPCION DE REGISTRO EN LA CARPETA DEL TEAMS TITULACION RESOLUCIONES REGISTRADAS.</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</si>
  <si>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r>
      <rPr>
        <b/>
        <sz val="8"/>
        <rFont val="Arial"/>
        <family val="2"/>
      </rPr>
      <t xml:space="preserve">
MAYO: 	</t>
    </r>
    <r>
      <rPr>
        <sz val="8"/>
        <rFont val="Arial"/>
        <family val="2"/>
      </rPr>
      <t xml:space="preserve">PARA EL MES DE MAYO SE REALIZARON 12 NOTIFICACIONES DE INGRESO PARA EL SUBSIDIO DISTRITAL DE ARRENDAMIENTO TEMPORAL - SDAT A HOGARES QUE CUMPLEN CON LOS REQUISITOS, Y SE LOGRO VALIDAR UN CONTRATO NUEVO. PARA EL MES DE MAYO SE PRESENTAN UN TOTAL DE 2235 HOGARES ACTIVOS BENEFICIARIOS DEL SDAT. ES IMPORTANTE RESALTAR QUE LOS HOGARES NOTIFICADOS CUENTAN CON DOS MESES PARA PRESENTAR LA DOCUMENTACION CORRESPONDIENTE PARA EL INGRESO COMO BENEFICIARIOS DEL SDAT.
</t>
    </r>
    <r>
      <rPr>
        <b/>
        <sz val="8"/>
        <rFont val="Arial"/>
        <family val="2"/>
      </rPr>
      <t xml:space="preserve">JUNIO: </t>
    </r>
    <r>
      <rPr>
        <sz val="8"/>
        <rFont val="Arial"/>
        <family val="2"/>
      </rPr>
      <t xml:space="preserve">	PARA EL MES DE JUNIO SE REALIZARON 15 NOTIFICACIONES DE INGRESO PARA EL SUBSIDIO DISTRITAL DE ARRENDAMIENTO TEMPORAL - SDAT A HOGARES QUE CUMPLEN CON LOS REQUISITOS DEL DECRETO 0809 DE 2024 , Y SE LOGRARON VALIDAR 4 CONTRATOS NUEVOS. PARA EL MES DE JUNIO SE PRESENTAN UN TOTAL DE 2234 HOGARES ACTIVOS BENEFICIARIOS DEL SDAT. ES IMPORTANTE RESALTAR QUE LOS HOGARES NOTIFICADOS CUENTAN CON DOS MESES PARA PRESENTAR LA DOCUMENTACION CORRESPONDIENTE PARA EL INGRESO COMO BENEFICIARIOS DEL SDAT. POR OTRA PARTE A RAÍZ DE LA CALAMIDAD PUBLICA DECLARADA POR LA DISTRITO DE MEDELLÍN, SE DETERMINO LA ATENCIÓN DE LOS HOGARES AFECTADOS POR LA TEMPORADA DE LLUVIA MEDIANTE LA RESOLUCION DE CONFORMIDAD CON LA ENTRADA EN VIGENCIA DEL DECRETO DISTRITAL 363 DE 2025, “POR MEDIO DEL CUAL SE DECLARA LA CALAMIDAD PÚBLICA EN EL DISTRITO ESPECIAL DE CIENCIA, TECNOLOGÍA E INNOVACIÓN DE MEDELLÍN, PARA ENFRENTAR LAS CONSECUENCIAS DE LA TEMPORADA DE LLUVIAS PARA EL SEGUNDO TRIMESTRE DE 2025”. EL INSTITUTO SOCIAL DE VIVIENDA Y HÁBITAT DE MEDELLÍN -ISVIMED, EXPIDIÓ LAS RESOLUCIONES N° 850 DE 2025 Y 1088 DE 2025, POR MEDIO DE LAS CUALES, SE ESTABLECIÓ EL PROCEDIMIENTO PARA LA ATENCIÓN DE LOS HOGARES REMITIDOS PARA SER BENEFICIARIOS CON EL SUBSIDIO DISTRITAL DE ARRENDAMIENTO TEMPORAL -SDAT-, QUE, EN EL MARCO DE LA CALAMIDAD PÚBLICA, OCASIONADA POR LA OLA INVERNAL, REQUIEREN ATENCIÓN POR UN PERÍODO INICIAL DE TRES (3) MESES. A LA FECHA SE PRESENTA UN TOTAL DE 811 HOGARES NOTIFICADOS DE LOS CUALES 346 YA RECIBIERON EL SDAT</t>
    </r>
    <r>
      <rPr>
        <b/>
        <sz val="8"/>
        <rFont val="Arial"/>
        <family val="2"/>
      </rPr>
      <t xml:space="preserve">.
JULIO: </t>
    </r>
    <r>
      <rPr>
        <sz val="8"/>
        <rFont val="Arial"/>
        <family val="2"/>
      </rPr>
      <t xml:space="preserve">		PARA EL MES DE JULIO SE REALIZARON 59 NOTIFICACIONES DE INGRESO PARA EL SUBSIDIO DISTRITAL DE ARRENDAMIENTO TEMPORAL - SDAT A HOGARES QUE CUMPLEN CON LOS REQUISITOS DEL DECRETO 0809 DE 2024 , Y SE VALIDARON 3 CONTRATOS NUEVOS. PARA EL MES DE JULIO SE PRESENTAN UN TOTAL DE 2236 HOGARES ACTIVOS BENEFICIARIOS DEL SDAT.
</t>
    </r>
    <r>
      <rPr>
        <b/>
        <sz val="8"/>
        <rFont val="Arial"/>
        <family val="2"/>
      </rPr>
      <t xml:space="preserve">AGOSTO: </t>
    </r>
    <r>
      <rPr>
        <sz val="8"/>
        <rFont val="Arial"/>
        <family val="2"/>
      </rPr>
      <t xml:space="preserve">	PARA EL MES DE AGOSTO SE REALIZARON 130 NOTIFICACIONES DE INGRESO PARA EL SUBSIDIO DISTRITAL DE ARRENDAMIENTO TEMPORAL - SDAT A HOGARES QUE CUMPLEN CON LOS REQUISITOS DEL DECRETO 0809 DE 2024 , Y SE VALIDARON 2 CONTRATOS NUEVOS. PARA EL MES DE AGOSTO SE PRESENTAN UN TOTAL DE 2231 HOGARES ACTIVOS BENEFICIARIOS DEL SDAT</t>
    </r>
    <r>
      <rPr>
        <b/>
        <sz val="8"/>
        <rFont val="Arial"/>
        <family val="2"/>
      </rPr>
      <t xml:space="preserve">.
SEPTIEMBRE: </t>
    </r>
    <r>
      <rPr>
        <sz val="8"/>
        <rFont val="Arial"/>
        <family val="2"/>
      </rPr>
      <t xml:space="preserve">PARA EL MES DE SEPTIEMBRE SE REALIZARON 156 NOTIFICACIONES DE INGRESO PARA EL SUBSIDIO DISTRITAL DE ARRENDAMIENTO TEMPORAL - SDAT A HOGARES QUE CUMPLEN CON LOS REQUISITOS DEL DECRETO 0809 DE 2024 , Y SE VALIDARON 9 CONTRATOS NUEVOS. PARA EL MES DE SEPTIEMBRE SE PRESENTAN UN TOTAL DE 2244 HOGARES ACTIVOS BENEFICIARIOS DEL SDAT.
</t>
    </r>
    <r>
      <rPr>
        <b/>
        <sz val="8"/>
        <rFont val="Arial"/>
        <family val="2"/>
      </rPr>
      <t xml:space="preserve">OCTUBRE: </t>
    </r>
    <r>
      <rPr>
        <sz val="8"/>
        <rFont val="Arial"/>
        <family val="2"/>
      </rPr>
      <t xml:space="preserve">	PARA EL MES DE OCTUBRE SE REALIZARON 241 NOTIFICACIONES DE INGRESO PARA EL SUBSIDIO DISTRITAL DE ARRENDAMIENTO TEMPORAL - SDAT A HOGARES QUE CUMPLEN CON LOS REQUISITOS DEL DECRETO 0809 DE 2024 , Y SE VALIDO UN SOLO CONTRATO NUEVO. PARA EL MES DE OCTUBRE SE PRESENTAN UN TOTAL DE 2230 HOGARES ACTIVOS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</si>
  <si>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r>
      <rPr>
        <b/>
        <sz val="8"/>
        <rFont val="Arial"/>
        <family val="2"/>
      </rPr>
      <t xml:space="preserve">
JUNIO: 	</t>
    </r>
    <r>
      <rPr>
        <sz val="8"/>
        <rFont val="Arial"/>
        <family val="2"/>
      </rPr>
      <t>EN EL MES DE JUNIO DEL PRESENTE AÑO SE ASIGNARON 19 SUBSIDIOS DISTRITALES DE VIVIENDA; 14 EN EL MARCO DE LA ESTRATEGIA COMPRA TU CASA, 04 SUBSIDIOS PARA POBLACIÓN DE DEMANDA LIBRE LA PLAYITA Y 01 SUBSIDIO PARA VIVIENDA USADA ARRENDAMIENTO TEMPORAL</t>
    </r>
    <r>
      <rPr>
        <b/>
        <sz val="8"/>
        <rFont val="Arial"/>
        <family val="2"/>
      </rPr>
      <t xml:space="preserve">
JULIO: 	</t>
    </r>
    <r>
      <rPr>
        <sz val="8"/>
        <rFont val="Arial"/>
        <family val="2"/>
      </rPr>
      <t xml:space="preserve">	EN EL MES DE JULIO DEL PRESENTE AÑO SE ASIGNARON UN TOTAL DE TREINTA Y SEIS (36) SUBSIDIOS DISTRITALES DE VIVIENDA. DE ESTOS, TREINTA Y CUATRO (34) FUERON DESTINADOS A POBLACIÓN DE DEMANDA LIBRE, DE LOS CUALES TREINTA Y DOS (32) SE OTORGARON EN EL MARCO DE LA ESTRATEGIA COMPRA TU CASA, Y DOS (2) FUERON ASIGNADOS A LOS PROYECTOS LA COLINITA Y LA PLAYITA. ADICIONALMENTE, SE ADJUDICARON DOS (2) SUBSIDIOS PARA VIVIENDA USADA BAJO LA MODALIDAD DE OBRA PÚBLICA OP.
</t>
    </r>
    <r>
      <rPr>
        <b/>
        <sz val="8"/>
        <rFont val="Arial"/>
        <family val="2"/>
      </rPr>
      <t xml:space="preserve">AGOSTO: </t>
    </r>
    <r>
      <rPr>
        <sz val="8"/>
        <rFont val="Arial"/>
        <family val="2"/>
      </rPr>
      <t xml:space="preserve">	EN EL MES DE AGOSTO DEL PRESENTE AÑO SE ASIGNARON UN TOTAL DE VEINTICINCO (25) SUBSIDIOS DISTRITALES DE VIVIENDA. DE ESTOS, VEINTICINCO (25) FUERON DESTINADOS A POBLACIÓN DE DEMANDA LIBRE, DE LOS CUALES VEINTICUATRO (24) SE OTORGARON EN EL MARCO DE LA ESTRATEGIA COMPRA TU CASA Y UNO (1) FUE ASIGNADO AL PROYECTO HABITACIONAL LA PLAYITA.</t>
    </r>
    <r>
      <rPr>
        <b/>
        <sz val="8"/>
        <rFont val="Arial"/>
        <family val="2"/>
      </rPr>
      <t xml:space="preserve">
SEPTIEMBRE: </t>
    </r>
    <r>
      <rPr>
        <sz val="8"/>
        <rFont val="Arial"/>
        <family val="2"/>
      </rPr>
      <t>EN EL MES DE SEPTIEMBRE DEL PRESENTE AÑO SE ASIGNARON UN TOTAL DE SESENTA Y CUATRO (64) SUBSIDIOS DISTRITALES DE VIVIENDA. DE ESTOS, SESENTA Y CUATRO (64) FUERON DESTINADOS A POBLACIÓN DE DEMANDA LIBRE, DE LOS CUALES SESENTA Y DOS (62) SE OTORGARON EN EL MARCO DE LA ESTRATEGIA COMPRA TU CASA, Y DOS (2) SE ASIGNARON A LOS PROYECTOS HABITACIONALES MIRADOR DE LA CASCADA Y VENTTO.</t>
    </r>
    <r>
      <rPr>
        <b/>
        <sz val="8"/>
        <rFont val="Arial"/>
        <family val="2"/>
      </rPr>
      <t xml:space="preserve">
OCTUBRE: 	</t>
    </r>
    <r>
      <rPr>
        <sz val="8"/>
        <rFont val="Arial"/>
        <family val="2"/>
      </rPr>
      <t>EN EL MES DE OCTUBRE DEL PRESENTE AÑO SE ASIGNARON UN TOTAL DE TREINTA Y DOS (32) SUBSIDIOS DISTRITALES DE VIVIENDA. DE ESTOS, UNO (1) FUE OTORGADO PARA VIVIENDA USADA POR REASENTAMIENTO DEBIDO A OBRA PÚBLICA; ONCE (11) FUERON DESTINADOS A POBLACIÓN EN CONDICIÓN DE ARRENDAMIENTO TEMPORAL; Y VEINTE (20) SE ASIGNARON A POBLACIÓN DE DEMANDA LIBRE, DE LOS CUALES DIECINUEVE (19) SE OTORGARON EN EL MARCO DE LA ESTRATEGIA COMPRA TU CASA, Y UNO (1) SE ASIGNÓ AL PROYECTO HABITACIONAL VENTTO.</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</si>
  <si>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r>
      <rPr>
        <b/>
        <sz val="8"/>
        <color theme="1"/>
        <rFont val="Arial"/>
        <family val="2"/>
      </rPr>
      <t xml:space="preserve">
JUNIO: 	</t>
    </r>
    <r>
      <rPr>
        <sz val="8"/>
        <color theme="1"/>
        <rFont val="Arial"/>
        <family val="2"/>
      </rPr>
      <t xml:space="preserve">DESDE EL PROCESO DE GESTION SOCIAL EN JUNIO SE REALIZARON 756 ASISTENCIAS TECNICAS CON UN APROXIMADO DE 1022 PERSONAS ATENDIDAS POR LAS LINEAS DE DICHO PROCESO. SE DESTACAN LAS ACTIVIDADES PEDAGOGICAS COMO LOS TALLERES DEL CICLO DE FORMACION 5, LAS VISITAS DE HABITABILIDAD PARA LA POBLACION DE RIESGO, LAS VISITAS DE ACOMPAÑAMIENTO FAMILIAR Y VERIFICACIÓN DE HABITABILIDAD Y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LINK DEL ARCHIVO DONDE REPOSAN LAS EVIDENCIAS ES EL SIGUIENTE: JUNIO25 ASISTENCIAS TÉCNICAS GESTIÓN SOCIAL.XLSX
</t>
    </r>
    <r>
      <rPr>
        <b/>
        <sz val="8"/>
        <color theme="1"/>
        <rFont val="Arial"/>
        <family val="2"/>
      </rPr>
      <t>JULIO:</t>
    </r>
    <r>
      <rPr>
        <sz val="8"/>
        <color theme="1"/>
        <rFont val="Arial"/>
        <family val="2"/>
      </rPr>
      <t xml:space="preserve"> </t>
    </r>
    <r>
      <rPr>
        <b/>
        <sz val="8"/>
        <color theme="1"/>
        <rFont val="Arial"/>
        <family val="2"/>
      </rPr>
      <t xml:space="preserve"> 	</t>
    </r>
    <r>
      <rPr>
        <sz val="8"/>
        <color theme="1"/>
        <rFont val="Arial"/>
        <family val="2"/>
      </rPr>
      <t xml:space="preserve">DESDE EL PROCESO DE GESTION SOCIAL A JULIO 31 DE 2025 SE REALIZARON 333 ASISTENCIAS TECNICAS CON UN APROXIMADO DE 1757 PERSONAS ATENDIDAS POR LAS LINEAS DE DICHO PROCESO. SE DESTACAN LAS ACTIVIDADES PEDAGOGICAS, LAS VISITAS DE HABITABILIDAD PARA LA POBLACION DE RIESGO, LA ATENCIÓN EN FERIAS DE SERVICIO,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ENLACE DEL ARCHIVO DONDE REPOSAN LAS EVIDENCIAS ES EL SIGUIENTE: HTTPS://ISVIMEDGOVCO.SHAREPOINT.COM/:X:/S/8POBLACIONAL/EVCYDHGESDVKR8NT72PAECMBVWL6ENFONVL-ZYN63UQ3OW?E=BJ6J7R.
</t>
    </r>
    <r>
      <rPr>
        <b/>
        <sz val="8"/>
        <color theme="1"/>
        <rFont val="Arial"/>
        <family val="2"/>
      </rPr>
      <t xml:space="preserve">AGOSTO: 	</t>
    </r>
    <r>
      <rPr>
        <sz val="8"/>
        <color theme="1"/>
        <rFont val="Arial"/>
        <family val="2"/>
      </rPr>
      <t xml:space="preserve">DESDE EL PROCESO DE GESTION SOCIAL EN AGOSTO DE 2025 SE REALIZARON 104 ASISTENCIAS TECNICAS CON UN APROXIMADO DE 2953 PERSONAS ATENDIDAS POR LAS LINEAS DE LA SUBDIRECCION POBLACIONAL. SE DESTACAN LAS ACTIVIDADES PEDAGOGICAS, LA ATENCIÓN EN FERIAS DE SERVICIO, EL FORTALECIMIENTO DE LA PARTICIPACION COIUDADANA , LA ARTICULACIÓN INTERINSTITUCIONAL EN SOCIALIZAR NUESTRA OFERTA Y LOS RECORRIDOS TERRITORIALES.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ADJUNTO DETALLA LAS ACTIVIDADES REALIZADAS Y EL ENLACE DEL ARCHIVO DONDE REPOSAN LAS EVIDENCIAS ES EL SIGUIENTE: AGOSTO25 ASISTENCIAS TECNICAS.XLSX.
</t>
    </r>
    <r>
      <rPr>
        <b/>
        <sz val="8"/>
        <color theme="1"/>
        <rFont val="Arial"/>
        <family val="2"/>
      </rPr>
      <t xml:space="preserve">SEPTIEMBRE: </t>
    </r>
    <r>
      <rPr>
        <sz val="8"/>
        <color theme="1"/>
        <rFont val="Arial"/>
        <family val="2"/>
      </rPr>
      <t xml:space="preserve">DESDE EL PROCESO DE GESTION SOCIAL EN SEPTIEMBRE DE 2025 SE REALIZARON 95 ASISTENCIAS TECNICAS CON UN APROXIMADO DE 8355 PERSONAS ATENDIDAS POR LAS LINEAS DE LA SUBDIRECCION POBLACIONAL. SE DESTACA LA FERIA DE VIVIENDA SOCIAL IMPULSADA POR EL ISVIMED, LAS ACTIVIDADES PEDAGOGICAS, LA ATENCIÓN EN FERIAS DE SERVICIO, EL FORTALECIMIENTO DE LA PARTICIPACION CIUDADANA, LA ARTICULACIÓN INTERINSTITUCIONAL EN SOCIALIZAR NUESTRA OFERTA Y LOS RECORRIDOS TERRITORIALES.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EL ANEXO DETALLA LAS ACTIVIDADES REALIZADAS.
</t>
    </r>
    <r>
      <rPr>
        <b/>
        <sz val="8"/>
        <color theme="1"/>
        <rFont val="Arial"/>
        <family val="2"/>
      </rPr>
      <t xml:space="preserve">OCTUBRE: </t>
    </r>
    <r>
      <rPr>
        <sz val="8"/>
        <color theme="1"/>
        <rFont val="Arial"/>
        <family val="2"/>
      </rPr>
      <t xml:space="preserve">	DESDE EL PROCESO DE GESTION SOCIAL EN OCTUBRE DE 2025 SE REALIZARON 85 ASISTENCIAS TECNICAS CON UN APROXIMADO DE 4815 PERSONAS ATENDIDAS POR LAS LINEAS DE LA SUBDIRECCION POBLACIONAL. SE DESTACA EL ACOMPAÑAMIENTO A LAS FAMILIAS POST FERIA DE VIVIENDA SOCIAL EN EL PROCESO DE INSCRIPCION Y POSTULACIÓN, LA ARTICULACIÓN INTERINSTITUCIONAL EN SOCIALIZAR NUESTRA OFERTA Y LOS TALLERES DE PREPARACIÓN PARA EL NUEVO HABITAT DEL PROYECTO HABITACIONAL CIUDAD DEL ESTE.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EL ANEXO DETALLA LAS ACTIVIDADES REALIZADAS. EL ENLACE DE LA CARPETA DONDE ESTA LA INFORMACION ES: HTTPS://ISVIMEDGOVCO.SHAREPOINT.COM/:X:/S/8POBLACIONAL/ER1QACZYLMBKUV2SVSWH1TYB0DV5HHMZXB0QMFUXPOHBOQ?E=HZT3OR</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</si>
  <si>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r>
      <rPr>
        <b/>
        <sz val="8"/>
        <rFont val="Arial"/>
        <family val="2"/>
      </rPr>
      <t xml:space="preserve">
JUNIO: </t>
    </r>
    <r>
      <rPr>
        <sz val="8"/>
        <rFont val="Arial"/>
        <family val="2"/>
      </rPr>
      <t>SE REALIZO DESDE BUEN COMIENZO 99 ACOMPAÑAMIENTOS SOCIALES A 160 NIÑOS Y NIÑAS CON ATENCIONES INTEGRALES EN LA MODALIDAD INSTITUCIONAL FLEXIBLE; EN LA COMUNA 10, LA CANDELARIA. PARA EL MES DE JUNIO SE REALIZA POR PARTE DE LA COMISIÓN DE GARANTÍA DE DERECHOS A LA POBLACIÓN HABITANTE DE INQUILINATOS, UNA MICRO-FERIA DE SERVICIOS PARA ACERCAR LA OFERTA INSTITUCIONAL; ASISTIERON 9 ENTIDADES LAS CUALES HACEN PARTE DE LA COMISIÓN.</t>
    </r>
    <r>
      <rPr>
        <b/>
        <sz val="8"/>
        <rFont val="Arial"/>
        <family val="2"/>
      </rPr>
      <t xml:space="preserve">
JULIO: </t>
    </r>
    <r>
      <rPr>
        <sz val="8"/>
        <rFont val="Arial"/>
        <family val="2"/>
      </rPr>
      <t>PARA EL MES DE JULIO SE REALIZA LA TERCERA MESA DE TRABAJO PARA LOS INQUILINATOS DE MEDELLÍN . SE REALIZO DESDE LA SECRETARÍA DE EDUCACIÓN ACOMPAÑAMIENTO CON EL PROGRAMA “EN EL COLEGIO CONTAMOS CON VOS” "CAMPAÑA MATRICULA ECCV" EL CUAL IMPACTO UN TOTAL DE 5 INQUILINATOS UBICADOS EN LA COMUNA 5 CASTILLA Y 6 DOCE DE OCTUBRE. GESTIONANDO ACOMPAÑAMIENTO A LA COMUNIDAD EN EL ACCESO A LA EDUCACIÓN DE NIÑOS, NIÑAS QUE HOY NO ESTÁN EN LAS INSTITUCIONES EDUCATIVAS DEL SECTOR.</t>
    </r>
    <r>
      <rPr>
        <b/>
        <sz val="8"/>
        <rFont val="Arial"/>
        <family val="2"/>
      </rPr>
      <t xml:space="preserve">
AGOSTO: 	</t>
    </r>
    <r>
      <rPr>
        <sz val="8"/>
        <rFont val="Arial"/>
        <family val="2"/>
      </rPr>
      <t>SE REALIZO DESDE LA SECRETARÍA DE EDUCACIÓN ACOMPAÑAMIENTO CON EL PROGRAMA “EN EL COLEGIO CONTAMOS CON VOS” "CAMPAÑA MATRICULA ECCV" EL CUAL IMPACTO UN TOTAL DE 13 INQUILINATOS UBICADOS EN LA COMUNA 10 LA CANDELARIA, EN EL BARRIO PRADO. GESTIONANDO ACOMPAÑAMIENTO A LA COMUNIDAD EN EL ACCESO A LA EDUCACIÓN DE NIÑOS, NIÑAS QUE HOY NO ESTÁN EN LAS INSTITUCIONES EDUCATIVAS DEL SECTOR. PARA EL MES DE AGOSTO SE REALIZA LA MICRO FERIA DE SERVICIOS DE LA COMISIÓN DE GARANTÍA DE DERECHOS DE HABITANTES DE INQUILINATOS, EN ESTA SE REALIZO ACOMPAÑAMIENTO SOCIAL A LA POBLACIÓN DE 9 INQUILINATOS CIRCUNDANTES DEL SITIO DONDE SE REALIZA LA ACTIVIDAD.</t>
    </r>
    <r>
      <rPr>
        <b/>
        <sz val="8"/>
        <rFont val="Arial"/>
        <family val="2"/>
      </rPr>
      <t xml:space="preserve">
SEPTIEMBRE: </t>
    </r>
    <r>
      <rPr>
        <sz val="8"/>
        <rFont val="Arial"/>
        <family val="2"/>
      </rPr>
      <t>SE REALIZÓ, DESDE LA COMISIÓN DE GARANTÍA DE DERECHOS A LA POBLACIÓN HABITANTE DE INQUILINATOS DE MEDELLÍN, LIDERADA POR ISVIMED, LA MICROFERIA DE SERVICIOS PROGRAMADA PARA EL 26 DE SEPTIEMBRE DE 2025, CON LA PARTICIPACIÓN DE LAS ENTIDADES Y ORGANIZACIONES QUE HACEN PARTE DE ESTA COMISIÓN. ESTA ACTIVIDAD IMPACTÓ UN TOTAL DE 10 INQUILINATOS UBICADOS EN EL SECTOR ESTACIÓN VILLA (EL BRONCE), EN LA CANDELARIA, COMUNA 10 DE MEDELLÍN, LLEVANDO LA OFERTA INSTITUCIONAL A ESTA POBLACIÓN.</t>
    </r>
    <r>
      <rPr>
        <b/>
        <sz val="8"/>
        <rFont val="Arial"/>
        <family val="2"/>
      </rPr>
      <t xml:space="preserve">
OCTUBRE: 	</t>
    </r>
    <r>
      <rPr>
        <sz val="8"/>
        <rFont val="Arial"/>
        <family val="2"/>
      </rPr>
      <t>SE REALIZO DESDE LA SECRETARÍA DE EDUCACIÓN ACOMPAÑAMIENTO CON EL PROGRAMA “EN EL COLEGIO CONTAMOS CON VOS” "CAMPAÑA MATRICULA ECCV" EL CUAL IMPACTO UN TOTAL DE 12 INQUILINATOS UBICADOS EN LA COMUNA 10 LA CANDELARIA, EN EL BARRIO VILLA NUEVA Y EL BARRIO LA MANSIÓN, COMUNA 8 VILLA HERMOSA. GESTIONANDO ACOMPAÑAMIENTO A LA COMUNIDAD EN EL ACCESO A LA EDUCACIÓN DE NIÑOS, NIÑAS QUE HOY NO ESTÁN EN LAS INSTITUCIONES EDUCATIVAS DEL SECTOR.</t>
    </r>
  </si>
  <si>
    <t>Subdirectora de Planeación ( E )</t>
  </si>
  <si>
    <t>Valentina Aguilar Ramírez</t>
  </si>
  <si>
    <t>Se han realizado 4.829 asistencias técnicas de acompañamiento social, superando la meta anual de 2.500, y fortaleciendo la gestión habitacional del Distrito.</t>
  </si>
  <si>
    <t xml:space="preserve">
Se han acompañado socialmente a 301  inquilinatos priorizados al corte de diciembre, superando la meta establecida.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</si>
</sst>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7"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b/>
      <sz val="14"/>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41">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0" fontId="45" fillId="0" borderId="1" xfId="0" applyFont="1" applyBorder="1" applyAlignment="1">
      <alignment horizontal="center" vertical="center" wrapText="1"/>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10" fontId="45" fillId="3" borderId="0" xfId="1" applyNumberFormat="1" applyFont="1" applyFill="1"/>
    <xf numFmtId="43" fontId="47" fillId="0" borderId="1" xfId="2797" applyFont="1" applyFill="1" applyBorder="1" applyAlignment="1" applyProtection="1">
      <alignment horizontal="center" vertical="center"/>
    </xf>
    <xf numFmtId="183" fontId="52" fillId="0" borderId="1" xfId="2797" applyNumberFormat="1" applyFont="1" applyFill="1" applyBorder="1" applyAlignment="1" applyProtection="1">
      <alignment horizontal="center" vertical="center"/>
    </xf>
    <xf numFmtId="0" fontId="48" fillId="3" borderId="0" xfId="0" applyFont="1" applyFill="1"/>
    <xf numFmtId="49" fontId="48" fillId="3" borderId="0" xfId="0" applyNumberFormat="1" applyFont="1" applyFill="1" applyAlignment="1">
      <alignment horizontal="left" vertical="center" wrapText="1"/>
    </xf>
    <xf numFmtId="43" fontId="55" fillId="0" borderId="1" xfId="2797" applyFont="1" applyFill="1" applyBorder="1" applyAlignment="1" applyProtection="1">
      <alignment horizontal="center" vertical="center"/>
    </xf>
    <xf numFmtId="183" fontId="55" fillId="0" borderId="1" xfId="2797" applyNumberFormat="1" applyFont="1" applyFill="1" applyBorder="1" applyAlignment="1" applyProtection="1">
      <alignment horizontal="center" vertical="center"/>
    </xf>
    <xf numFmtId="10" fontId="48" fillId="5" borderId="1" xfId="1" applyNumberFormat="1" applyFont="1" applyFill="1" applyBorder="1" applyAlignment="1" applyProtection="1">
      <alignment horizontal="center" vertical="center"/>
    </xf>
    <xf numFmtId="10" fontId="48" fillId="49" borderId="1" xfId="1" applyNumberFormat="1" applyFont="1" applyFill="1" applyBorder="1" applyAlignment="1" applyProtection="1">
      <alignment horizontal="center" vertical="center"/>
    </xf>
    <xf numFmtId="0" fontId="56" fillId="0" borderId="1" xfId="0" applyFont="1" applyBorder="1" applyAlignment="1">
      <alignment horizontal="left" vertical="center" wrapText="1"/>
    </xf>
    <xf numFmtId="0" fontId="23" fillId="0" borderId="1" xfId="0" applyFont="1" applyBorder="1" applyAlignment="1">
      <alignment horizontal="left" vertical="center" wrapText="1"/>
    </xf>
    <xf numFmtId="0" fontId="43" fillId="0" borderId="1" xfId="0" applyFont="1" applyBorder="1" applyAlignment="1">
      <alignment horizontal="left" vertical="top" wrapText="1"/>
    </xf>
    <xf numFmtId="0" fontId="48" fillId="0" borderId="31" xfId="0" applyFont="1" applyBorder="1" applyAlignment="1">
      <alignment vertical="center" wrapText="1"/>
    </xf>
    <xf numFmtId="0" fontId="48" fillId="0" borderId="0" xfId="0" applyFont="1" applyAlignment="1">
      <alignment vertical="center"/>
    </xf>
    <xf numFmtId="0" fontId="48" fillId="0" borderId="31" xfId="0" applyFont="1" applyBorder="1" applyAlignment="1">
      <alignment vertical="center"/>
    </xf>
    <xf numFmtId="0" fontId="53" fillId="0" borderId="1" xfId="0" applyFont="1" applyBorder="1" applyAlignment="1">
      <alignment horizontal="left" vertical="center" wrapText="1"/>
    </xf>
    <xf numFmtId="0" fontId="43" fillId="0" borderId="1" xfId="0" applyFont="1" applyBorder="1" applyAlignment="1">
      <alignment vertical="center" wrapText="1"/>
    </xf>
    <xf numFmtId="0" fontId="48" fillId="0" borderId="0" xfId="0" applyFont="1" applyAlignment="1">
      <alignment vertical="center" wrapText="1"/>
    </xf>
    <xf numFmtId="49" fontId="48" fillId="0" borderId="0" xfId="0" applyNumberFormat="1" applyFont="1" applyAlignment="1">
      <alignment vertical="center"/>
    </xf>
    <xf numFmtId="49" fontId="45" fillId="0" borderId="0" xfId="0" applyNumberFormat="1" applyFont="1" applyAlignment="1">
      <alignment horizontal="left" vertical="center" wrapText="1"/>
    </xf>
    <xf numFmtId="184" fontId="48" fillId="0" borderId="1" xfId="2798" applyNumberFormat="1" applyFont="1" applyFill="1" applyBorder="1" applyAlignment="1" applyProtection="1">
      <alignment vertical="center"/>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184" fontId="48" fillId="0" borderId="28" xfId="2798" applyNumberFormat="1" applyFont="1" applyFill="1" applyBorder="1" applyAlignment="1">
      <alignment horizontal="center" vertical="center"/>
    </xf>
    <xf numFmtId="184" fontId="48" fillId="0" borderId="30" xfId="2798" applyNumberFormat="1" applyFont="1" applyFill="1" applyBorder="1" applyAlignment="1">
      <alignment horizontal="center" vertical="center"/>
    </xf>
    <xf numFmtId="184" fontId="48" fillId="0" borderId="29" xfId="2798" applyNumberFormat="1" applyFont="1" applyFill="1" applyBorder="1" applyAlignment="1">
      <alignment horizontal="center" vertical="center"/>
    </xf>
    <xf numFmtId="3" fontId="48" fillId="0" borderId="28" xfId="1782" applyNumberFormat="1" applyFont="1" applyFill="1" applyBorder="1" applyAlignment="1">
      <alignment horizontal="right" vertical="center"/>
    </xf>
    <xf numFmtId="3" fontId="48" fillId="0" borderId="30" xfId="1782" applyNumberFormat="1" applyFont="1" applyFill="1" applyBorder="1" applyAlignment="1">
      <alignment horizontal="right" vertical="center"/>
    </xf>
    <xf numFmtId="3" fontId="48" fillId="0" borderId="29" xfId="1782" applyNumberFormat="1" applyFont="1" applyFill="1" applyBorder="1" applyAlignment="1">
      <alignment horizontal="right" vertical="center"/>
    </xf>
    <xf numFmtId="10" fontId="48" fillId="5" borderId="28" xfId="1" applyNumberFormat="1" applyFont="1" applyFill="1" applyBorder="1" applyAlignment="1">
      <alignment horizontal="center" vertical="center"/>
    </xf>
    <xf numFmtId="10" fontId="48" fillId="5" borderId="30" xfId="1" applyNumberFormat="1" applyFont="1" applyFill="1" applyBorder="1" applyAlignment="1">
      <alignment horizontal="center" vertical="center"/>
    </xf>
    <xf numFmtId="10" fontId="48" fillId="5" borderId="29" xfId="1" applyNumberFormat="1" applyFont="1" applyFill="1" applyBorder="1" applyAlignment="1">
      <alignment horizontal="center" vertical="center"/>
    </xf>
    <xf numFmtId="184" fontId="48" fillId="0" borderId="28" xfId="2798" applyNumberFormat="1" applyFont="1" applyFill="1" applyBorder="1" applyAlignment="1" applyProtection="1">
      <alignment horizontal="center" vertical="center"/>
    </xf>
    <xf numFmtId="184" fontId="48" fillId="0" borderId="30" xfId="2798" applyNumberFormat="1" applyFont="1" applyFill="1" applyBorder="1" applyAlignment="1" applyProtection="1">
      <alignment horizontal="center" vertical="center"/>
    </xf>
    <xf numFmtId="184" fontId="48" fillId="0" borderId="29" xfId="2798" applyNumberFormat="1" applyFont="1" applyFill="1" applyBorder="1" applyAlignment="1" applyProtection="1">
      <alignment horizontal="center" vertical="center"/>
    </xf>
    <xf numFmtId="10" fontId="48" fillId="49" borderId="28" xfId="1" applyNumberFormat="1" applyFont="1" applyFill="1" applyBorder="1" applyAlignment="1">
      <alignment horizontal="center" vertical="center"/>
    </xf>
    <xf numFmtId="10" fontId="48" fillId="49" borderId="30" xfId="1" applyNumberFormat="1" applyFont="1" applyFill="1" applyBorder="1" applyAlignment="1">
      <alignment horizontal="center" vertical="center"/>
    </xf>
    <xf numFmtId="10" fontId="48"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170" fontId="3"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4"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3" fillId="5" borderId="5"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2" fillId="19" borderId="0" xfId="0" applyFont="1" applyFill="1" applyAlignment="1">
      <alignment horizontal="center"/>
    </xf>
    <xf numFmtId="170" fontId="2" fillId="0" borderId="0" xfId="2" applyNumberFormat="1" applyFont="1" applyBorder="1" applyAlignment="1">
      <alignment vertical="center"/>
    </xf>
    <xf numFmtId="170" fontId="2" fillId="0" borderId="9"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topLeftCell="D9" zoomScale="59" zoomScaleNormal="59" workbookViewId="0">
      <selection activeCell="AA19" sqref="AA19"/>
    </sheetView>
  </sheetViews>
  <sheetFormatPr baseColWidth="10" defaultColWidth="11.42578125" defaultRowHeight="15.75" x14ac:dyDescent="0.25"/>
  <cols>
    <col min="1" max="1" width="33.28515625" style="95" customWidth="1"/>
    <col min="2" max="2" width="45.42578125" style="95" customWidth="1"/>
    <col min="3" max="3" width="20.5703125" style="95" customWidth="1"/>
    <col min="4" max="4" width="38.28515625" style="95" customWidth="1"/>
    <col min="5" max="5" width="11.85546875" style="95" customWidth="1"/>
    <col min="6" max="6" width="42.7109375" style="95" customWidth="1"/>
    <col min="7" max="7" width="11.7109375" style="95" customWidth="1"/>
    <col min="8" max="8" width="10.28515625" style="95" customWidth="1"/>
    <col min="9" max="9" width="12" style="95" customWidth="1"/>
    <col min="10" max="10" width="11.5703125" style="95" customWidth="1"/>
    <col min="11" max="11" width="12.140625" style="95" bestFit="1" customWidth="1"/>
    <col min="12" max="12" width="12.42578125" style="95" customWidth="1"/>
    <col min="13" max="13" width="11.85546875" style="95" bestFit="1" customWidth="1"/>
    <col min="14" max="14" width="12" style="95" customWidth="1"/>
    <col min="15" max="15" width="12.5703125" style="162" customWidth="1"/>
    <col min="16" max="16" width="14.28515625" style="95" customWidth="1"/>
    <col min="17" max="17" width="14.5703125" style="95" customWidth="1"/>
    <col min="18" max="18" width="24.5703125" style="95" customWidth="1"/>
    <col min="19" max="19" width="10.42578125" style="95" customWidth="1"/>
    <col min="20" max="20" width="11.5703125" style="95" customWidth="1"/>
    <col min="21" max="21" width="8.28515625" style="95" bestFit="1" customWidth="1"/>
    <col min="22" max="22" width="8.85546875" style="94" bestFit="1" customWidth="1"/>
    <col min="23" max="23" width="9.85546875" style="95" bestFit="1" customWidth="1"/>
    <col min="24" max="24" width="10.85546875" style="95" bestFit="1" customWidth="1"/>
    <col min="25" max="25" width="18.140625" style="95" customWidth="1"/>
    <col min="26" max="26" width="25.5703125" style="97" customWidth="1"/>
    <col min="27" max="27" width="14.85546875" style="97" customWidth="1"/>
    <col min="28" max="28" width="18.7109375" style="97" customWidth="1"/>
    <col min="29" max="29" width="29" style="98" bestFit="1" customWidth="1"/>
    <col min="30" max="30" width="32.7109375" style="99" customWidth="1"/>
    <col min="31" max="31" width="25.140625" style="95" customWidth="1"/>
    <col min="32" max="32" width="23" style="100" customWidth="1"/>
    <col min="33" max="33" width="29.42578125" style="100" customWidth="1"/>
    <col min="34" max="34" width="197.42578125" style="100" customWidth="1"/>
    <col min="35" max="35" width="51.140625" style="94" customWidth="1"/>
    <col min="36" max="36" width="71.5703125" style="95" customWidth="1"/>
    <col min="37" max="16384" width="11.42578125" style="95"/>
  </cols>
  <sheetData>
    <row r="1" spans="1:36" ht="20.25" customHeight="1" x14ac:dyDescent="0.2">
      <c r="A1" s="180"/>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58"/>
      <c r="AH1" s="96" t="s">
        <v>192</v>
      </c>
    </row>
    <row r="2" spans="1:36" ht="22.5" customHeight="1" x14ac:dyDescent="0.2">
      <c r="A2" s="180"/>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57"/>
      <c r="AH2" s="96" t="s">
        <v>219</v>
      </c>
    </row>
    <row r="3" spans="1:36" ht="28.5" customHeight="1" x14ac:dyDescent="0.2">
      <c r="A3" s="180"/>
      <c r="B3" s="180"/>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57"/>
      <c r="AH3" s="96" t="s">
        <v>220</v>
      </c>
    </row>
    <row r="4" spans="1:36" x14ac:dyDescent="0.2">
      <c r="A4" s="180"/>
      <c r="B4" s="180"/>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F4" s="180"/>
      <c r="AG4" s="157"/>
      <c r="AH4" s="96" t="s">
        <v>193</v>
      </c>
    </row>
    <row r="5" spans="1:36" hidden="1" x14ac:dyDescent="0.25"/>
    <row r="6" spans="1:36" ht="33" customHeight="1" x14ac:dyDescent="0.25">
      <c r="A6" s="101" t="s">
        <v>0</v>
      </c>
      <c r="B6" s="102" t="s">
        <v>187</v>
      </c>
    </row>
    <row r="7" spans="1:36" ht="59.25" customHeight="1" x14ac:dyDescent="0.25">
      <c r="A7" s="103" t="s">
        <v>1</v>
      </c>
      <c r="B7" s="104" t="s">
        <v>229</v>
      </c>
      <c r="C7" s="105"/>
      <c r="D7" s="105"/>
      <c r="E7" s="105"/>
      <c r="F7" s="105"/>
      <c r="G7" s="105"/>
      <c r="H7" s="105"/>
      <c r="I7" s="105"/>
      <c r="J7" s="105"/>
      <c r="K7" s="105"/>
      <c r="L7" s="105"/>
      <c r="M7" s="105"/>
      <c r="N7" s="105"/>
      <c r="O7" s="105"/>
      <c r="P7" s="105"/>
      <c r="Q7" s="105"/>
      <c r="R7" s="105"/>
      <c r="S7" s="105"/>
      <c r="T7" s="105"/>
      <c r="U7" s="105"/>
      <c r="V7" s="177"/>
      <c r="W7" s="105"/>
      <c r="X7" s="105"/>
      <c r="Y7" s="105"/>
      <c r="Z7" s="106"/>
      <c r="AA7" s="106"/>
      <c r="AB7" s="106"/>
      <c r="AC7" s="107"/>
      <c r="AD7" s="108"/>
      <c r="AE7" s="109"/>
    </row>
    <row r="8" spans="1:36" s="100" customFormat="1" ht="39" customHeight="1" x14ac:dyDescent="0.25">
      <c r="A8" s="185" t="s">
        <v>179</v>
      </c>
      <c r="B8" s="186"/>
      <c r="C8" s="186"/>
      <c r="D8" s="186"/>
      <c r="E8" s="186"/>
      <c r="F8" s="186"/>
      <c r="G8" s="186"/>
      <c r="H8" s="187"/>
      <c r="I8" s="110"/>
      <c r="J8" s="110"/>
      <c r="K8" s="184" t="s">
        <v>203</v>
      </c>
      <c r="L8" s="184"/>
      <c r="M8" s="184"/>
      <c r="N8" s="184"/>
      <c r="O8" s="184"/>
      <c r="P8" s="184"/>
      <c r="Q8" s="184"/>
      <c r="R8" s="184"/>
      <c r="S8" s="184"/>
      <c r="T8" s="184"/>
      <c r="U8" s="184"/>
      <c r="V8" s="184"/>
      <c r="W8" s="184"/>
      <c r="X8" s="184"/>
      <c r="Y8" s="184"/>
      <c r="Z8" s="184"/>
      <c r="AA8" s="184"/>
      <c r="AB8" s="184"/>
      <c r="AC8" s="181" t="s">
        <v>213</v>
      </c>
      <c r="AD8" s="181"/>
      <c r="AE8" s="181"/>
      <c r="AF8" s="182" t="s">
        <v>2</v>
      </c>
      <c r="AG8" s="182"/>
      <c r="AH8" s="182"/>
      <c r="AI8" s="111"/>
    </row>
    <row r="9" spans="1:36" s="100" customFormat="1" ht="58.5" customHeight="1" x14ac:dyDescent="0.25">
      <c r="A9" s="188"/>
      <c r="B9" s="189"/>
      <c r="C9" s="189"/>
      <c r="D9" s="189"/>
      <c r="E9" s="189"/>
      <c r="F9" s="189"/>
      <c r="G9" s="189"/>
      <c r="H9" s="190"/>
      <c r="I9" s="112"/>
      <c r="J9" s="112"/>
      <c r="K9" s="184" t="s">
        <v>204</v>
      </c>
      <c r="L9" s="184"/>
      <c r="M9" s="184"/>
      <c r="N9" s="184"/>
      <c r="O9" s="184"/>
      <c r="P9" s="184"/>
      <c r="Q9" s="184"/>
      <c r="R9" s="184"/>
      <c r="S9" s="184" t="s">
        <v>205</v>
      </c>
      <c r="T9" s="184"/>
      <c r="U9" s="184"/>
      <c r="V9" s="184"/>
      <c r="W9" s="184"/>
      <c r="X9" s="184"/>
      <c r="Y9" s="184"/>
      <c r="Z9" s="184"/>
      <c r="AA9" s="183" t="s">
        <v>206</v>
      </c>
      <c r="AB9" s="183"/>
      <c r="AC9" s="181"/>
      <c r="AD9" s="181"/>
      <c r="AE9" s="181"/>
      <c r="AF9" s="182"/>
      <c r="AG9" s="182"/>
      <c r="AH9" s="182"/>
      <c r="AI9" s="111"/>
    </row>
    <row r="10" spans="1:36" s="100" customFormat="1" ht="102" customHeight="1" x14ac:dyDescent="0.25">
      <c r="A10" s="113" t="s">
        <v>8</v>
      </c>
      <c r="B10" s="113" t="s">
        <v>9</v>
      </c>
      <c r="C10" s="113" t="s">
        <v>3</v>
      </c>
      <c r="D10" s="113" t="s">
        <v>4</v>
      </c>
      <c r="E10" s="113" t="s">
        <v>5</v>
      </c>
      <c r="F10" s="113" t="s">
        <v>6</v>
      </c>
      <c r="G10" s="113" t="s">
        <v>7</v>
      </c>
      <c r="H10" s="113" t="s">
        <v>200</v>
      </c>
      <c r="I10" s="113" t="s">
        <v>201</v>
      </c>
      <c r="J10" s="113" t="s">
        <v>202</v>
      </c>
      <c r="K10" s="114" t="s">
        <v>10</v>
      </c>
      <c r="L10" s="114" t="s">
        <v>11</v>
      </c>
      <c r="M10" s="114" t="s">
        <v>12</v>
      </c>
      <c r="N10" s="114" t="s">
        <v>13</v>
      </c>
      <c r="O10" s="114" t="s">
        <v>14</v>
      </c>
      <c r="P10" s="114" t="s">
        <v>15</v>
      </c>
      <c r="Q10" s="115" t="s">
        <v>207</v>
      </c>
      <c r="R10" s="115" t="s">
        <v>208</v>
      </c>
      <c r="S10" s="116" t="s">
        <v>180</v>
      </c>
      <c r="T10" s="115" t="s">
        <v>16</v>
      </c>
      <c r="U10" s="115" t="s">
        <v>17</v>
      </c>
      <c r="V10" s="115" t="s">
        <v>18</v>
      </c>
      <c r="W10" s="115" t="s">
        <v>19</v>
      </c>
      <c r="X10" s="115" t="s">
        <v>20</v>
      </c>
      <c r="Y10" s="115" t="s">
        <v>209</v>
      </c>
      <c r="Z10" s="115" t="s">
        <v>210</v>
      </c>
      <c r="AA10" s="115" t="s">
        <v>211</v>
      </c>
      <c r="AB10" s="115" t="s">
        <v>212</v>
      </c>
      <c r="AC10" s="117" t="s">
        <v>214</v>
      </c>
      <c r="AD10" s="117" t="s">
        <v>215</v>
      </c>
      <c r="AE10" s="118" t="s">
        <v>216</v>
      </c>
      <c r="AF10" s="119" t="s">
        <v>217</v>
      </c>
      <c r="AG10" s="119" t="s">
        <v>218</v>
      </c>
      <c r="AH10" s="119" t="s">
        <v>21</v>
      </c>
      <c r="AI10" s="111"/>
    </row>
    <row r="11" spans="1:36" s="94" customFormat="1" ht="211.5" customHeight="1" x14ac:dyDescent="0.2">
      <c r="A11" s="120" t="s">
        <v>22</v>
      </c>
      <c r="B11" s="120" t="s">
        <v>23</v>
      </c>
      <c r="C11" s="121">
        <v>240210</v>
      </c>
      <c r="D11" s="120" t="s">
        <v>175</v>
      </c>
      <c r="E11" s="122" t="s">
        <v>24</v>
      </c>
      <c r="F11" s="120" t="s">
        <v>181</v>
      </c>
      <c r="G11" s="122" t="s">
        <v>25</v>
      </c>
      <c r="H11" s="123">
        <v>0</v>
      </c>
      <c r="I11" s="123">
        <v>1</v>
      </c>
      <c r="J11" s="123">
        <v>2</v>
      </c>
      <c r="K11" s="124">
        <v>0</v>
      </c>
      <c r="L11" s="125">
        <v>0</v>
      </c>
      <c r="M11" s="123">
        <v>0</v>
      </c>
      <c r="N11" s="160">
        <v>0</v>
      </c>
      <c r="O11" s="124">
        <v>0</v>
      </c>
      <c r="P11" s="165">
        <v>1</v>
      </c>
      <c r="Q11" s="126">
        <f>+SUM(K11:P11)</f>
        <v>1</v>
      </c>
      <c r="R11" s="127">
        <f>Q11/J11</f>
        <v>0.5</v>
      </c>
      <c r="S11" s="128">
        <v>0</v>
      </c>
      <c r="T11" s="128">
        <v>0</v>
      </c>
      <c r="U11" s="128">
        <v>0</v>
      </c>
      <c r="V11" s="128">
        <v>0</v>
      </c>
      <c r="W11" s="129" t="s">
        <v>186</v>
      </c>
      <c r="X11" s="129" t="s">
        <v>186</v>
      </c>
      <c r="Y11" s="130">
        <f>+SUM(S11:X11)</f>
        <v>0</v>
      </c>
      <c r="Z11" s="131">
        <f>+Y11/J11</f>
        <v>0</v>
      </c>
      <c r="AA11" s="132">
        <f>+Q11+Y11</f>
        <v>1</v>
      </c>
      <c r="AB11" s="127">
        <f>AA11/J11</f>
        <v>0.5</v>
      </c>
      <c r="AC11" s="179">
        <v>264463667</v>
      </c>
      <c r="AD11" s="179">
        <v>248401355</v>
      </c>
      <c r="AE11" s="166">
        <f t="shared" ref="AE11" si="0">AD11/AC11</f>
        <v>0.93926457958400766</v>
      </c>
      <c r="AF11" s="133" t="s">
        <v>221</v>
      </c>
      <c r="AG11" s="168" t="s">
        <v>194</v>
      </c>
      <c r="AH11" s="170" t="s">
        <v>230</v>
      </c>
      <c r="AI11" s="172"/>
    </row>
    <row r="12" spans="1:36" s="94" customFormat="1" ht="240" x14ac:dyDescent="0.2">
      <c r="A12" s="120" t="s">
        <v>42</v>
      </c>
      <c r="B12" s="120" t="s">
        <v>43</v>
      </c>
      <c r="C12" s="217">
        <v>240211</v>
      </c>
      <c r="D12" s="214" t="s">
        <v>177</v>
      </c>
      <c r="E12" s="134" t="s">
        <v>44</v>
      </c>
      <c r="F12" s="120" t="s">
        <v>45</v>
      </c>
      <c r="G12" s="134" t="s">
        <v>25</v>
      </c>
      <c r="H12" s="134">
        <v>450</v>
      </c>
      <c r="I12" s="134">
        <v>450</v>
      </c>
      <c r="J12" s="134">
        <v>600</v>
      </c>
      <c r="K12" s="125">
        <v>63</v>
      </c>
      <c r="L12" s="125">
        <v>19</v>
      </c>
      <c r="M12" s="123">
        <v>0</v>
      </c>
      <c r="N12" s="160">
        <v>0</v>
      </c>
      <c r="O12" s="125">
        <v>41</v>
      </c>
      <c r="P12" s="164">
        <v>0</v>
      </c>
      <c r="Q12" s="130">
        <f>+SUM(K12:P12)</f>
        <v>123</v>
      </c>
      <c r="R12" s="135">
        <f>+Q12/J12</f>
        <v>0.20499999999999999</v>
      </c>
      <c r="S12" s="128">
        <v>59</v>
      </c>
      <c r="T12" s="128">
        <v>65</v>
      </c>
      <c r="U12" s="128">
        <v>0</v>
      </c>
      <c r="V12" s="128">
        <v>95</v>
      </c>
      <c r="W12" s="129" t="s">
        <v>186</v>
      </c>
      <c r="X12" s="129" t="s">
        <v>186</v>
      </c>
      <c r="Y12" s="130">
        <f>+SUM(S12:X12)</f>
        <v>219</v>
      </c>
      <c r="Z12" s="136">
        <f t="shared" ref="Z12:Z18" si="1">+Y12/J12</f>
        <v>0.36499999999999999</v>
      </c>
      <c r="AA12" s="132">
        <f>+Q12+Y12</f>
        <v>342</v>
      </c>
      <c r="AB12" s="135">
        <f>+AA12/J12</f>
        <v>0.56999999999999995</v>
      </c>
      <c r="AC12" s="196">
        <v>84341965539</v>
      </c>
      <c r="AD12" s="199">
        <v>28995790422</v>
      </c>
      <c r="AE12" s="202">
        <f>AD12/AC12</f>
        <v>0.34378841228916168</v>
      </c>
      <c r="AF12" s="133" t="s">
        <v>222</v>
      </c>
      <c r="AG12" s="168" t="s">
        <v>198</v>
      </c>
      <c r="AH12" s="170" t="s">
        <v>231</v>
      </c>
      <c r="AI12" s="173"/>
    </row>
    <row r="13" spans="1:36" s="94" customFormat="1" ht="308.25" customHeight="1" x14ac:dyDescent="0.2">
      <c r="A13" s="120" t="s">
        <v>38</v>
      </c>
      <c r="B13" s="120" t="s">
        <v>39</v>
      </c>
      <c r="C13" s="218"/>
      <c r="D13" s="215"/>
      <c r="E13" s="137" t="s">
        <v>40</v>
      </c>
      <c r="F13" s="120" t="s">
        <v>41</v>
      </c>
      <c r="G13" s="137" t="s">
        <v>25</v>
      </c>
      <c r="H13" s="137">
        <v>1000</v>
      </c>
      <c r="I13" s="137">
        <v>817</v>
      </c>
      <c r="J13" s="137">
        <v>5000</v>
      </c>
      <c r="K13" s="125">
        <v>81</v>
      </c>
      <c r="L13" s="125">
        <v>72</v>
      </c>
      <c r="M13" s="125">
        <v>276</v>
      </c>
      <c r="N13" s="161">
        <v>16</v>
      </c>
      <c r="O13" s="125">
        <v>425</v>
      </c>
      <c r="P13" s="165">
        <v>293</v>
      </c>
      <c r="Q13" s="130">
        <f>+SUM(K13:P13)</f>
        <v>1163</v>
      </c>
      <c r="R13" s="138">
        <f t="shared" ref="R13:R17" si="2">+Q13/J13</f>
        <v>0.2326</v>
      </c>
      <c r="S13" s="128">
        <v>486</v>
      </c>
      <c r="T13" s="128">
        <v>851</v>
      </c>
      <c r="U13" s="128">
        <v>337</v>
      </c>
      <c r="V13" s="128">
        <v>170</v>
      </c>
      <c r="W13" s="129" t="s">
        <v>186</v>
      </c>
      <c r="X13" s="129" t="s">
        <v>186</v>
      </c>
      <c r="Y13" s="130">
        <f>+SUM(S13:X13)</f>
        <v>1844</v>
      </c>
      <c r="Z13" s="136">
        <f t="shared" si="1"/>
        <v>0.36880000000000002</v>
      </c>
      <c r="AA13" s="132">
        <f>+Q13+Y13</f>
        <v>3007</v>
      </c>
      <c r="AB13" s="138">
        <f>+AA13/J13</f>
        <v>0.60140000000000005</v>
      </c>
      <c r="AC13" s="197"/>
      <c r="AD13" s="200"/>
      <c r="AE13" s="203"/>
      <c r="AF13" s="133" t="s">
        <v>223</v>
      </c>
      <c r="AG13" s="168" t="s">
        <v>197</v>
      </c>
      <c r="AH13" s="170" t="s">
        <v>232</v>
      </c>
      <c r="AI13" s="171"/>
      <c r="AJ13" s="156"/>
    </row>
    <row r="14" spans="1:36" s="94" customFormat="1" ht="276" customHeight="1" x14ac:dyDescent="0.2">
      <c r="A14" s="120" t="s">
        <v>47</v>
      </c>
      <c r="B14" s="120" t="s">
        <v>48</v>
      </c>
      <c r="C14" s="219"/>
      <c r="D14" s="216"/>
      <c r="E14" s="134" t="s">
        <v>49</v>
      </c>
      <c r="F14" s="120" t="s">
        <v>46</v>
      </c>
      <c r="G14" s="139" t="s">
        <v>25</v>
      </c>
      <c r="H14" s="139">
        <v>150</v>
      </c>
      <c r="I14" s="139">
        <v>174</v>
      </c>
      <c r="J14" s="139">
        <v>450</v>
      </c>
      <c r="K14" s="124">
        <v>0</v>
      </c>
      <c r="L14" s="125">
        <v>31</v>
      </c>
      <c r="M14" s="125">
        <v>28</v>
      </c>
      <c r="N14" s="160">
        <v>0</v>
      </c>
      <c r="O14" s="125">
        <v>51</v>
      </c>
      <c r="P14" s="165">
        <v>31</v>
      </c>
      <c r="Q14" s="130">
        <f>+SUM(K14:P14)</f>
        <v>141</v>
      </c>
      <c r="R14" s="138">
        <f>+Q14/J14</f>
        <v>0.31333333333333335</v>
      </c>
      <c r="S14" s="128">
        <v>41</v>
      </c>
      <c r="T14" s="128">
        <v>42</v>
      </c>
      <c r="U14" s="128">
        <v>77</v>
      </c>
      <c r="V14" s="128">
        <v>34</v>
      </c>
      <c r="W14" s="129" t="s">
        <v>186</v>
      </c>
      <c r="X14" s="129" t="s">
        <v>186</v>
      </c>
      <c r="Y14" s="130">
        <f>+SUM(S14:X14)</f>
        <v>194</v>
      </c>
      <c r="Z14" s="136">
        <f t="shared" si="1"/>
        <v>0.43111111111111111</v>
      </c>
      <c r="AA14" s="132">
        <f>+Q14+Y14</f>
        <v>335</v>
      </c>
      <c r="AB14" s="138">
        <f>+AA14/J14</f>
        <v>0.74444444444444446</v>
      </c>
      <c r="AC14" s="198"/>
      <c r="AD14" s="201"/>
      <c r="AE14" s="204"/>
      <c r="AF14" s="140" t="s">
        <v>224</v>
      </c>
      <c r="AG14" s="169" t="s">
        <v>196</v>
      </c>
      <c r="AH14" s="170" t="s">
        <v>233</v>
      </c>
      <c r="AI14" s="173"/>
    </row>
    <row r="15" spans="1:36" s="94" customFormat="1" ht="409.6" customHeight="1" x14ac:dyDescent="0.2">
      <c r="A15" s="120" t="s">
        <v>183</v>
      </c>
      <c r="B15" s="141" t="s">
        <v>184</v>
      </c>
      <c r="C15" s="217">
        <v>240198</v>
      </c>
      <c r="D15" s="211" t="s">
        <v>176</v>
      </c>
      <c r="E15" s="142" t="s">
        <v>33</v>
      </c>
      <c r="F15" s="120" t="s">
        <v>185</v>
      </c>
      <c r="G15" s="139" t="s">
        <v>25</v>
      </c>
      <c r="H15" s="142">
        <v>2816</v>
      </c>
      <c r="I15" s="142">
        <v>2646</v>
      </c>
      <c r="J15" s="142">
        <v>2700</v>
      </c>
      <c r="K15" s="125">
        <v>2279</v>
      </c>
      <c r="L15" s="125">
        <v>2265</v>
      </c>
      <c r="M15" s="125">
        <v>2258</v>
      </c>
      <c r="N15" s="161">
        <v>2236</v>
      </c>
      <c r="O15" s="125">
        <v>2235</v>
      </c>
      <c r="P15" s="165">
        <v>2234</v>
      </c>
      <c r="Q15" s="130">
        <f>+(K15+L15+M15+N15+O15+P15)/6</f>
        <v>2251.1666666666665</v>
      </c>
      <c r="R15" s="143">
        <f>+Q15/J15</f>
        <v>0.83376543209876541</v>
      </c>
      <c r="S15" s="155">
        <v>2236</v>
      </c>
      <c r="T15" s="155">
        <v>2231</v>
      </c>
      <c r="U15" s="155">
        <v>2244</v>
      </c>
      <c r="V15" s="155">
        <v>2230</v>
      </c>
      <c r="W15" s="129" t="s">
        <v>186</v>
      </c>
      <c r="X15" s="129" t="s">
        <v>186</v>
      </c>
      <c r="Y15" s="130">
        <f>+(K15+L15+M15+N15+O15+P15+S15+T15+U15+V15)/10</f>
        <v>2244.8000000000002</v>
      </c>
      <c r="Z15" s="136">
        <f>+Y15/J15</f>
        <v>0.83140740740740748</v>
      </c>
      <c r="AA15" s="132">
        <f>+Y15</f>
        <v>2244.8000000000002</v>
      </c>
      <c r="AB15" s="143">
        <f>AA15/J15</f>
        <v>0.83140740740740748</v>
      </c>
      <c r="AC15" s="205">
        <v>46288615557</v>
      </c>
      <c r="AD15" s="205">
        <v>39991077519</v>
      </c>
      <c r="AE15" s="208">
        <f>AD15/AC15</f>
        <v>0.86395060724498907</v>
      </c>
      <c r="AF15" s="133" t="s">
        <v>225</v>
      </c>
      <c r="AG15" s="168" t="s">
        <v>199</v>
      </c>
      <c r="AH15" s="170" t="s">
        <v>234</v>
      </c>
      <c r="AI15" s="172"/>
    </row>
    <row r="16" spans="1:36" s="94" customFormat="1" ht="252.75" customHeight="1" x14ac:dyDescent="0.2">
      <c r="A16" s="120" t="s">
        <v>34</v>
      </c>
      <c r="B16" s="120" t="s">
        <v>35</v>
      </c>
      <c r="C16" s="218"/>
      <c r="D16" s="212"/>
      <c r="E16" s="142" t="s">
        <v>36</v>
      </c>
      <c r="F16" s="120" t="s">
        <v>37</v>
      </c>
      <c r="G16" s="139" t="s">
        <v>25</v>
      </c>
      <c r="H16" s="142">
        <v>200</v>
      </c>
      <c r="I16" s="142">
        <v>327</v>
      </c>
      <c r="J16" s="142">
        <v>1300</v>
      </c>
      <c r="K16" s="125">
        <v>3</v>
      </c>
      <c r="L16" s="125">
        <v>4</v>
      </c>
      <c r="M16" s="125">
        <v>26</v>
      </c>
      <c r="N16" s="161">
        <v>14</v>
      </c>
      <c r="O16" s="125">
        <v>16</v>
      </c>
      <c r="P16" s="165">
        <v>19</v>
      </c>
      <c r="Q16" s="130">
        <f>+SUM(K16:P16)</f>
        <v>82</v>
      </c>
      <c r="R16" s="138">
        <f t="shared" si="2"/>
        <v>6.3076923076923072E-2</v>
      </c>
      <c r="S16" s="128">
        <v>36</v>
      </c>
      <c r="T16" s="128">
        <v>25</v>
      </c>
      <c r="U16" s="128">
        <v>64</v>
      </c>
      <c r="V16" s="128">
        <v>32</v>
      </c>
      <c r="W16" s="129" t="s">
        <v>186</v>
      </c>
      <c r="X16" s="129" t="s">
        <v>186</v>
      </c>
      <c r="Y16" s="130">
        <f>+SUM(S16:X16)</f>
        <v>157</v>
      </c>
      <c r="Z16" s="136">
        <f>+Y16/J16</f>
        <v>0.12076923076923077</v>
      </c>
      <c r="AA16" s="132">
        <f>+Q16+Y16</f>
        <v>239</v>
      </c>
      <c r="AB16" s="138">
        <f>+AA16/J16</f>
        <v>0.18384615384615385</v>
      </c>
      <c r="AC16" s="206"/>
      <c r="AD16" s="206"/>
      <c r="AE16" s="209"/>
      <c r="AF16" s="133" t="s">
        <v>228</v>
      </c>
      <c r="AG16" s="168" t="s">
        <v>195</v>
      </c>
      <c r="AH16" s="170" t="s">
        <v>235</v>
      </c>
      <c r="AI16" s="172"/>
    </row>
    <row r="17" spans="1:35" s="94" customFormat="1" ht="409.5" customHeight="1" x14ac:dyDescent="0.2">
      <c r="A17" s="120" t="s">
        <v>26</v>
      </c>
      <c r="B17" s="120" t="s">
        <v>27</v>
      </c>
      <c r="C17" s="219"/>
      <c r="D17" s="213"/>
      <c r="E17" s="142" t="s">
        <v>28</v>
      </c>
      <c r="F17" s="120" t="s">
        <v>29</v>
      </c>
      <c r="G17" s="122" t="s">
        <v>25</v>
      </c>
      <c r="H17" s="129">
        <v>2500</v>
      </c>
      <c r="I17" s="129">
        <v>5179</v>
      </c>
      <c r="J17" s="129">
        <v>2500</v>
      </c>
      <c r="K17" s="144">
        <v>506</v>
      </c>
      <c r="L17" s="154">
        <v>773</v>
      </c>
      <c r="M17" s="155">
        <v>1059</v>
      </c>
      <c r="N17" s="155">
        <v>348</v>
      </c>
      <c r="O17" s="125">
        <v>770</v>
      </c>
      <c r="P17" s="165">
        <v>756</v>
      </c>
      <c r="Q17" s="130">
        <f>+SUM(K17:P17)</f>
        <v>4212</v>
      </c>
      <c r="R17" s="143">
        <f t="shared" si="2"/>
        <v>1.6848000000000001</v>
      </c>
      <c r="S17" s="128">
        <v>333</v>
      </c>
      <c r="T17" s="128">
        <v>104</v>
      </c>
      <c r="U17" s="128">
        <v>95</v>
      </c>
      <c r="V17" s="128">
        <v>85</v>
      </c>
      <c r="W17" s="129" t="s">
        <v>186</v>
      </c>
      <c r="X17" s="129" t="s">
        <v>186</v>
      </c>
      <c r="Y17" s="130">
        <f>+SUM(S17:X17)</f>
        <v>617</v>
      </c>
      <c r="Z17" s="131">
        <f>+Y17/J17</f>
        <v>0.24679999999999999</v>
      </c>
      <c r="AA17" s="132">
        <f>+Q17+Y17</f>
        <v>4829</v>
      </c>
      <c r="AB17" s="143">
        <f>AA17/J17</f>
        <v>1.9316</v>
      </c>
      <c r="AC17" s="207"/>
      <c r="AD17" s="207"/>
      <c r="AE17" s="210"/>
      <c r="AF17" s="133" t="s">
        <v>226</v>
      </c>
      <c r="AG17" s="168" t="s">
        <v>240</v>
      </c>
      <c r="AH17" s="174" t="s">
        <v>236</v>
      </c>
      <c r="AI17" s="172"/>
    </row>
    <row r="18" spans="1:35" s="94" customFormat="1" ht="385.5" customHeight="1" x14ac:dyDescent="0.2">
      <c r="A18" s="120" t="s">
        <v>30</v>
      </c>
      <c r="B18" s="120" t="s">
        <v>31</v>
      </c>
      <c r="C18" s="121">
        <v>240209</v>
      </c>
      <c r="D18" s="120" t="s">
        <v>178</v>
      </c>
      <c r="E18" s="142" t="s">
        <v>32</v>
      </c>
      <c r="F18" s="120" t="s">
        <v>188</v>
      </c>
      <c r="G18" s="122" t="s">
        <v>25</v>
      </c>
      <c r="H18" s="129">
        <v>100</v>
      </c>
      <c r="I18" s="129">
        <v>101</v>
      </c>
      <c r="J18" s="129">
        <v>100</v>
      </c>
      <c r="K18" s="125">
        <v>13</v>
      </c>
      <c r="L18" s="125">
        <v>54</v>
      </c>
      <c r="M18" s="125">
        <v>12</v>
      </c>
      <c r="N18" s="161">
        <v>60</v>
      </c>
      <c r="O18" s="125">
        <v>14</v>
      </c>
      <c r="P18" s="165">
        <v>99</v>
      </c>
      <c r="Q18" s="130">
        <f>+SUM(K18:P18)</f>
        <v>252</v>
      </c>
      <c r="R18" s="143">
        <f>+Q18/J18</f>
        <v>2.52</v>
      </c>
      <c r="S18" s="128">
        <v>5</v>
      </c>
      <c r="T18" s="128">
        <v>22</v>
      </c>
      <c r="U18" s="128">
        <v>10</v>
      </c>
      <c r="V18" s="128">
        <v>12</v>
      </c>
      <c r="W18" s="129" t="s">
        <v>186</v>
      </c>
      <c r="X18" s="129" t="s">
        <v>186</v>
      </c>
      <c r="Y18" s="130">
        <f>+SUM(S18:X18)</f>
        <v>49</v>
      </c>
      <c r="Z18" s="131">
        <f t="shared" si="1"/>
        <v>0.49</v>
      </c>
      <c r="AA18" s="132">
        <f>+Q18+Y18</f>
        <v>301</v>
      </c>
      <c r="AB18" s="143">
        <f>AA18/J18</f>
        <v>3.01</v>
      </c>
      <c r="AC18" s="179">
        <v>286500000</v>
      </c>
      <c r="AD18" s="179">
        <v>278768255</v>
      </c>
      <c r="AE18" s="167">
        <f>AD18/AC18</f>
        <v>0.97301310645724259</v>
      </c>
      <c r="AF18" s="133" t="s">
        <v>227</v>
      </c>
      <c r="AG18" s="168" t="s">
        <v>241</v>
      </c>
      <c r="AH18" s="175" t="s">
        <v>237</v>
      </c>
      <c r="AI18" s="176"/>
    </row>
    <row r="19" spans="1:35" ht="26.25" customHeight="1" x14ac:dyDescent="0.25">
      <c r="V19" s="97"/>
      <c r="W19" s="97"/>
      <c r="AD19" s="98"/>
      <c r="AE19" s="159"/>
      <c r="AI19" s="145"/>
    </row>
    <row r="20" spans="1:35" x14ac:dyDescent="0.25">
      <c r="V20" s="97"/>
      <c r="W20" s="97"/>
    </row>
    <row r="21" spans="1:35" x14ac:dyDescent="0.25">
      <c r="V21" s="97"/>
      <c r="W21" s="97"/>
      <c r="AD21" s="98"/>
    </row>
    <row r="22" spans="1:35" x14ac:dyDescent="0.25">
      <c r="A22" s="105" t="s">
        <v>50</v>
      </c>
      <c r="B22" s="105"/>
      <c r="C22" s="105"/>
      <c r="V22" s="97"/>
      <c r="W22" s="97"/>
    </row>
    <row r="23" spans="1:35" ht="20.25" customHeight="1" x14ac:dyDescent="0.25">
      <c r="A23" s="195"/>
      <c r="B23" s="195"/>
      <c r="C23" s="195"/>
      <c r="D23" s="195"/>
      <c r="E23" s="195"/>
      <c r="F23" s="195"/>
      <c r="G23" s="146"/>
      <c r="H23" s="146"/>
      <c r="I23" s="146"/>
      <c r="J23" s="146"/>
      <c r="V23" s="97"/>
      <c r="W23" s="97"/>
    </row>
    <row r="24" spans="1:35" x14ac:dyDescent="0.25">
      <c r="A24" s="146"/>
      <c r="B24" s="146"/>
      <c r="C24" s="146"/>
      <c r="V24" s="97"/>
      <c r="W24" s="97"/>
    </row>
    <row r="25" spans="1:35" ht="7.5" customHeight="1" x14ac:dyDescent="0.25">
      <c r="A25" s="146"/>
      <c r="B25" s="146"/>
      <c r="C25" s="146"/>
      <c r="V25" s="97"/>
      <c r="W25" s="97"/>
    </row>
    <row r="26" spans="1:35" x14ac:dyDescent="0.25">
      <c r="A26" s="105" t="s">
        <v>51</v>
      </c>
      <c r="V26" s="97"/>
      <c r="W26" s="97"/>
    </row>
    <row r="27" spans="1:35" ht="34.5" customHeight="1" x14ac:dyDescent="0.25">
      <c r="A27" s="194" t="s">
        <v>189</v>
      </c>
      <c r="B27" s="194"/>
      <c r="C27" s="147"/>
      <c r="D27" s="93"/>
      <c r="E27" s="93"/>
      <c r="F27" s="93"/>
      <c r="G27" s="93"/>
      <c r="H27" s="93"/>
      <c r="I27" s="93"/>
      <c r="J27" s="93"/>
      <c r="V27" s="97"/>
      <c r="W27" s="97"/>
    </row>
    <row r="28" spans="1:35" ht="36.75" customHeight="1" x14ac:dyDescent="0.25">
      <c r="A28" s="194" t="s">
        <v>190</v>
      </c>
      <c r="B28" s="194"/>
      <c r="C28" s="148"/>
      <c r="D28" s="93"/>
      <c r="E28" s="93"/>
      <c r="F28" s="93"/>
      <c r="G28" s="93"/>
      <c r="H28" s="93"/>
      <c r="I28" s="93"/>
      <c r="J28" s="93"/>
      <c r="V28" s="97"/>
      <c r="W28" s="97"/>
    </row>
    <row r="29" spans="1:35" ht="33.75" customHeight="1" x14ac:dyDescent="0.25">
      <c r="A29" s="194" t="s">
        <v>191</v>
      </c>
      <c r="B29" s="194"/>
      <c r="C29" s="149"/>
      <c r="D29" s="93"/>
      <c r="E29" s="93"/>
      <c r="F29" s="93"/>
      <c r="G29" s="93"/>
      <c r="H29" s="93"/>
      <c r="I29" s="93"/>
      <c r="J29" s="93"/>
    </row>
    <row r="30" spans="1:35" ht="33.75" customHeight="1" x14ac:dyDescent="0.25">
      <c r="A30" s="93"/>
      <c r="B30" s="93"/>
      <c r="C30" s="93"/>
      <c r="D30" s="93"/>
      <c r="E30" s="93"/>
      <c r="F30" s="93"/>
      <c r="G30" s="93"/>
      <c r="H30" s="93"/>
      <c r="I30" s="93"/>
      <c r="J30" s="93"/>
    </row>
    <row r="31" spans="1:35" ht="36" customHeight="1" x14ac:dyDescent="0.2">
      <c r="A31" s="191" t="s">
        <v>52</v>
      </c>
      <c r="B31" s="150" t="s">
        <v>53</v>
      </c>
      <c r="C31" s="192" t="s">
        <v>54</v>
      </c>
      <c r="D31" s="151" t="s">
        <v>182</v>
      </c>
      <c r="E31" s="193" t="s">
        <v>55</v>
      </c>
      <c r="F31" s="152" t="s">
        <v>239</v>
      </c>
      <c r="G31" s="93"/>
      <c r="H31" s="93"/>
      <c r="I31" s="93"/>
      <c r="J31" s="93"/>
      <c r="K31" s="93"/>
      <c r="L31" s="93"/>
      <c r="M31" s="93"/>
      <c r="N31" s="93"/>
      <c r="O31" s="163"/>
      <c r="P31" s="93"/>
      <c r="Q31" s="93"/>
      <c r="R31" s="93"/>
      <c r="S31" s="93"/>
      <c r="T31" s="93"/>
      <c r="U31" s="93"/>
      <c r="V31" s="178"/>
      <c r="W31" s="93"/>
      <c r="X31" s="93"/>
      <c r="Y31" s="93"/>
      <c r="Z31" s="93"/>
      <c r="AA31" s="93"/>
      <c r="AB31" s="93"/>
      <c r="AC31" s="93"/>
      <c r="AD31" s="93"/>
    </row>
    <row r="32" spans="1:35" ht="34.5" customHeight="1" x14ac:dyDescent="0.2">
      <c r="A32" s="191"/>
      <c r="B32" s="150" t="s">
        <v>56</v>
      </c>
      <c r="C32" s="192"/>
      <c r="D32" s="150" t="s">
        <v>56</v>
      </c>
      <c r="E32" s="193"/>
      <c r="F32" s="153" t="s">
        <v>238</v>
      </c>
      <c r="G32" s="93"/>
      <c r="H32" s="93"/>
      <c r="I32" s="93"/>
      <c r="J32" s="93"/>
      <c r="K32" s="93"/>
      <c r="L32" s="93"/>
      <c r="M32" s="93"/>
      <c r="N32" s="93"/>
      <c r="O32" s="163"/>
      <c r="P32" s="93"/>
      <c r="Q32" s="93"/>
      <c r="R32" s="93"/>
      <c r="S32" s="93"/>
      <c r="T32" s="93"/>
      <c r="U32" s="93"/>
      <c r="V32" s="178"/>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163"/>
      <c r="P33" s="93"/>
      <c r="Q33" s="93"/>
      <c r="R33" s="93"/>
      <c r="S33" s="93"/>
      <c r="T33" s="93"/>
      <c r="U33" s="93"/>
      <c r="V33" s="178"/>
      <c r="W33" s="93"/>
      <c r="X33" s="93"/>
      <c r="Y33" s="93"/>
      <c r="Z33" s="93"/>
      <c r="AA33" s="93"/>
      <c r="AB33" s="93"/>
      <c r="AC33" s="93"/>
      <c r="AD33" s="93"/>
    </row>
  </sheetData>
  <mergeCells count="25">
    <mergeCell ref="A27:B27"/>
    <mergeCell ref="A23:F23"/>
    <mergeCell ref="AC12:AC14"/>
    <mergeCell ref="AD12:AD14"/>
    <mergeCell ref="AE12:AE14"/>
    <mergeCell ref="AD15:AD17"/>
    <mergeCell ref="AC15:AC17"/>
    <mergeCell ref="AE15:AE17"/>
    <mergeCell ref="D15:D17"/>
    <mergeCell ref="D12:D14"/>
    <mergeCell ref="C12:C14"/>
    <mergeCell ref="C15:C17"/>
    <mergeCell ref="A31:A32"/>
    <mergeCell ref="C31:C32"/>
    <mergeCell ref="E31:E32"/>
    <mergeCell ref="A29:B29"/>
    <mergeCell ref="A28:B28"/>
    <mergeCell ref="A1:AF4"/>
    <mergeCell ref="AC8:AE9"/>
    <mergeCell ref="AF8:AH9"/>
    <mergeCell ref="AA9:AB9"/>
    <mergeCell ref="K8:AB8"/>
    <mergeCell ref="A8:H9"/>
    <mergeCell ref="S9:Z9"/>
    <mergeCell ref="K9:R9"/>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38" t="s">
        <v>89</v>
      </c>
      <c r="B29" s="238"/>
      <c r="C29" s="238"/>
      <c r="D29" s="238"/>
      <c r="E29" s="238"/>
      <c r="F29" s="238"/>
    </row>
    <row r="30" spans="1:7" x14ac:dyDescent="0.25">
      <c r="A30" s="31" t="s">
        <v>90</v>
      </c>
      <c r="B30" s="32" t="s">
        <v>91</v>
      </c>
      <c r="C30" s="33" t="s">
        <v>92</v>
      </c>
      <c r="D30" s="33" t="s">
        <v>93</v>
      </c>
      <c r="E30" s="33" t="s">
        <v>94</v>
      </c>
      <c r="F30" s="34" t="s">
        <v>95</v>
      </c>
      <c r="G30" s="34" t="s">
        <v>96</v>
      </c>
    </row>
    <row r="31" spans="1:7" ht="15" customHeight="1" x14ac:dyDescent="0.25">
      <c r="A31" s="222" t="s">
        <v>65</v>
      </c>
      <c r="B31" s="35" t="s">
        <v>97</v>
      </c>
      <c r="C31" s="239">
        <f>+D4</f>
        <v>740668337.55230713</v>
      </c>
      <c r="D31" s="36" t="s">
        <v>98</v>
      </c>
      <c r="E31" s="236"/>
      <c r="F31" s="220" t="s">
        <v>99</v>
      </c>
      <c r="G31" s="220" t="s">
        <v>100</v>
      </c>
    </row>
    <row r="32" spans="1:7" ht="23.25" thickBot="1" x14ac:dyDescent="0.3">
      <c r="A32" s="223"/>
      <c r="B32" s="37" t="s">
        <v>101</v>
      </c>
      <c r="C32" s="240"/>
      <c r="D32" s="38" t="s">
        <v>98</v>
      </c>
      <c r="E32" s="237"/>
      <c r="F32" s="232"/>
      <c r="G32" s="232"/>
    </row>
    <row r="33" spans="1:7" ht="15" customHeight="1" x14ac:dyDescent="0.25">
      <c r="A33" s="221" t="s">
        <v>66</v>
      </c>
      <c r="B33" s="39" t="s">
        <v>102</v>
      </c>
      <c r="C33" s="224">
        <f>+D5</f>
        <v>5030543678.3916664</v>
      </c>
      <c r="D33" s="234" t="s">
        <v>103</v>
      </c>
      <c r="E33" s="236"/>
      <c r="F33" s="40"/>
      <c r="G33" s="40"/>
    </row>
    <row r="34" spans="1:7" ht="81.75" customHeight="1" thickBot="1" x14ac:dyDescent="0.3">
      <c r="A34" s="223"/>
      <c r="B34" s="41" t="s">
        <v>104</v>
      </c>
      <c r="C34" s="226"/>
      <c r="D34" s="235"/>
      <c r="E34" s="237"/>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21" t="s">
        <v>70</v>
      </c>
      <c r="B37" s="35" t="s">
        <v>116</v>
      </c>
      <c r="C37" s="224"/>
      <c r="D37" s="36" t="s">
        <v>117</v>
      </c>
      <c r="E37" s="236" t="s">
        <v>118</v>
      </c>
      <c r="F37" s="231" t="s">
        <v>119</v>
      </c>
      <c r="G37" s="231" t="s">
        <v>120</v>
      </c>
    </row>
    <row r="38" spans="1:7" ht="27" customHeight="1" thickBot="1" x14ac:dyDescent="0.3">
      <c r="A38" s="223"/>
      <c r="B38" s="47" t="s">
        <v>121</v>
      </c>
      <c r="C38" s="226"/>
      <c r="D38" s="38"/>
      <c r="E38" s="237"/>
      <c r="F38" s="232"/>
      <c r="G38" s="232"/>
    </row>
    <row r="39" spans="1:7" ht="26.25" customHeight="1" x14ac:dyDescent="0.25">
      <c r="A39" s="222" t="s">
        <v>73</v>
      </c>
      <c r="B39" s="35" t="s">
        <v>122</v>
      </c>
      <c r="C39" s="224">
        <f>+D11</f>
        <v>116676852.69291401</v>
      </c>
      <c r="D39" s="36" t="s">
        <v>103</v>
      </c>
      <c r="E39" s="233" t="s">
        <v>123</v>
      </c>
      <c r="F39" s="231" t="s">
        <v>124</v>
      </c>
      <c r="G39" s="231" t="s">
        <v>125</v>
      </c>
    </row>
    <row r="40" spans="1:7" ht="30" customHeight="1" thickBot="1" x14ac:dyDescent="0.3">
      <c r="A40" s="223"/>
      <c r="B40" s="47" t="s">
        <v>126</v>
      </c>
      <c r="C40" s="226"/>
      <c r="D40" s="48"/>
      <c r="E40" s="228"/>
      <c r="F40" s="232"/>
      <c r="G40" s="232"/>
    </row>
    <row r="41" spans="1:7" x14ac:dyDescent="0.25">
      <c r="A41" s="221" t="s">
        <v>75</v>
      </c>
      <c r="B41" s="49" t="s">
        <v>127</v>
      </c>
      <c r="C41" s="224">
        <f>+D13</f>
        <v>716350530.54135132</v>
      </c>
      <c r="D41" s="36" t="s">
        <v>98</v>
      </c>
      <c r="E41" s="227" t="s">
        <v>128</v>
      </c>
      <c r="F41" s="40" t="s">
        <v>129</v>
      </c>
      <c r="G41" s="40" t="s">
        <v>130</v>
      </c>
    </row>
    <row r="42" spans="1:7" ht="24.75" x14ac:dyDescent="0.25">
      <c r="A42" s="222"/>
      <c r="B42" s="49" t="s">
        <v>131</v>
      </c>
      <c r="C42" s="225"/>
      <c r="D42" s="50" t="s">
        <v>132</v>
      </c>
      <c r="E42" s="227"/>
      <c r="F42" s="40"/>
      <c r="G42" s="40"/>
    </row>
    <row r="43" spans="1:7" ht="15.75" thickBot="1" x14ac:dyDescent="0.3">
      <c r="A43" s="223"/>
      <c r="B43" s="47" t="s">
        <v>133</v>
      </c>
      <c r="C43" s="226"/>
      <c r="D43" s="38" t="s">
        <v>117</v>
      </c>
      <c r="E43" s="228"/>
      <c r="F43" s="42" t="s">
        <v>134</v>
      </c>
      <c r="G43" s="42" t="s">
        <v>135</v>
      </c>
    </row>
    <row r="44" spans="1:7" ht="24.75" customHeight="1" x14ac:dyDescent="0.25">
      <c r="A44" s="221" t="s">
        <v>76</v>
      </c>
      <c r="B44" s="51" t="s">
        <v>136</v>
      </c>
      <c r="C44" s="224">
        <f>+D14</f>
        <v>9439485699.6839676</v>
      </c>
      <c r="D44" s="36" t="s">
        <v>98</v>
      </c>
      <c r="E44" s="229"/>
      <c r="F44" s="220" t="s">
        <v>137</v>
      </c>
      <c r="G44" s="220" t="s">
        <v>130</v>
      </c>
    </row>
    <row r="45" spans="1:7" ht="24.75" x14ac:dyDescent="0.25">
      <c r="A45" s="222"/>
      <c r="B45" s="52" t="s">
        <v>138</v>
      </c>
      <c r="C45" s="225"/>
      <c r="D45" s="36" t="s">
        <v>98</v>
      </c>
      <c r="E45" s="229"/>
      <c r="F45" s="220"/>
      <c r="G45" s="220"/>
    </row>
    <row r="46" spans="1:7" ht="25.5" customHeight="1" x14ac:dyDescent="0.25">
      <c r="A46" s="222"/>
      <c r="B46" s="53" t="s">
        <v>139</v>
      </c>
      <c r="C46" s="225"/>
      <c r="D46" s="36" t="s">
        <v>98</v>
      </c>
      <c r="E46" s="229"/>
      <c r="F46" s="220"/>
      <c r="G46" s="220"/>
    </row>
    <row r="47" spans="1:7" ht="41.25" customHeight="1" thickBot="1" x14ac:dyDescent="0.3">
      <c r="A47" s="223"/>
      <c r="B47" s="54" t="s">
        <v>140</v>
      </c>
      <c r="C47" s="226"/>
      <c r="D47" s="48"/>
      <c r="E47" s="230"/>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2025-11-10T08:00:00+00:00</Fecha>
  </documentManagement>
</p:properties>
</file>

<file path=customXml/itemProps1.xml><?xml version="1.0" encoding="utf-8"?>
<ds:datastoreItem xmlns:ds="http://schemas.openxmlformats.org/officeDocument/2006/customXml" ds:itemID="{749FC9B7-A473-41F3-92FB-371F6873FC87}"/>
</file>

<file path=customXml/itemProps2.xml><?xml version="1.0" encoding="utf-8"?>
<ds:datastoreItem xmlns:ds="http://schemas.openxmlformats.org/officeDocument/2006/customXml" ds:itemID="{3000D1B4-9224-4EFD-9F7C-CBFF536E9FA2}"/>
</file>

<file path=customXml/itemProps3.xml><?xml version="1.0" encoding="utf-8"?>
<ds:datastoreItem xmlns:ds="http://schemas.openxmlformats.org/officeDocument/2006/customXml" ds:itemID="{BC6E1697-05CA-456D-BCB1-DA9D9F8AC8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2025-11-06T20:00:43Z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