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5. MAYO 2026 PA - PI - Pte Reunión sgto\"/>
    </mc:Choice>
  </mc:AlternateContent>
  <xr:revisionPtr revIDLastSave="0" documentId="13_ncr:1_{2E466756-D077-4514-A30B-2A9567344703}"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5" i="1" l="1"/>
  <c r="AA15" i="1"/>
  <c r="S15" i="1"/>
  <c r="T15" i="1"/>
  <c r="S13" i="1"/>
  <c r="AB13" i="1" l="1"/>
  <c r="S11" i="1"/>
  <c r="AC11" i="1" s="1"/>
  <c r="AD11" i="1" s="1"/>
  <c r="AG18" i="1"/>
  <c r="AG15" i="1"/>
  <c r="AG12" i="1"/>
  <c r="AG11" i="1"/>
  <c r="AB18" i="1"/>
  <c r="AB17" i="1"/>
  <c r="AB16" i="1"/>
  <c r="AB14" i="1"/>
  <c r="AB12" i="1"/>
  <c r="AB11" i="1"/>
  <c r="AA11" i="1"/>
  <c r="T11" i="1" l="1"/>
  <c r="AA12" i="1"/>
  <c r="AA16" i="1"/>
  <c r="AD15" i="1" l="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<sst xmlns="http://schemas.openxmlformats.org/spreadsheetml/2006/main" count="278" uniqueCount="243">
  <si>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</si>
  <si>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</si>
  <si>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</si>
  <si>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</si>
  <si>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</si>
  <si>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</si>
  <si>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</si>
  <si>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</si>
  <si>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</si>
  <si>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</si>
  <si>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</si>
  <si>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</si>
  <si>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</si>
  <si>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</si>
  <si>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</si>
  <si>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</si>
  <si>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</si>
  <si>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</si>
  <si>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</si>
  <si>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</si>
  <si>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</si>
  <si>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</si>
  <si>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</si>
  <si>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</si>
  <si>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</si>
  <si>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</si>
  <si>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</si>
  <si>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</si>
  <si>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</si>
  <si>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</si>
  <si>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</si>
  <si>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</si>
  <si>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</si>
  <si>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</si>
  <si>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</si>
  <si>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</si>
  <si>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</si>
  <si>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</si>
  <si>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</si>
  <si>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</si>
  <si>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</si>
  <si>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</si>
  <si>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</si>
  <si>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</si>
  <si>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</si>
  <si>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</si>
  <si>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</si>
  <si>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</si>
  <si>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</si>
  <si>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</si>
  <si>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</si>
  <si>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</si>
  <si>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</si>
  <si>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</si>
  <si>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</si>
  <si>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</si>
  <si>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</si>
  <si>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</si>
  <si>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</si>
  <si>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</si>
  <si>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</si>
  <si>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</si>
  <si>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</si>
  <si>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</si>
  <si>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</si>
  <si>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</si>
  <si>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</si>
  <si>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</si>
  <si>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</si>
  <si>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</si>
  <si>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</si>
  <si>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</si>
  <si>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</si>
  <si>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</si>
  <si>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</si>
  <si>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</si>
  <si>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</si>
  <si>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</si>
  <si>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</si>
  <si>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</si>
  <si>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</si>
  <si>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</si>
  <si>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</si>
  <si>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</si>
  <si>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</si>
  <si>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</si>
  <si>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</si>
  <si>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</si>
  <si>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</si>
  <si>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</si>
  <si>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</si>
  <si>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</si>
  <si>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</si>
  <si>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</si>
  <si>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</si>
  <si>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</si>
  <si>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</si>
  <si>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</si>
  <si>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</si>
  <si>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</si>
  <si>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</si>
  <si>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</si>
  <si>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</si>
  <si>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</si>
  <si>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</si>
  <si>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</si>
  <si>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</si>
  <si>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</si>
  <si>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</si>
  <si>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</si>
  <si>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</si>
  <si>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</si>
  <si>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</si>
  <si>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</si>
  <si>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</si>
  <si>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</si>
  <si>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</si>
  <si>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</si>
  <si>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</si>
  <si>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</si>
  <si>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</si>
  <si>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</si>
  <si>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</si>
  <si>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</si>
  <si>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</si>
  <si>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</si>
  <si>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</si>
  <si>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</si>
  <si>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</si>
  <si>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</si>
  <si>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</si>
  <si>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</si>
  <si>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</si>
  <si>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</si>
  <si>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</si>
  <si>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</si>
  <si>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</si>
  <si>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</si>
  <si>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</si>
  <si>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</si>
  <si>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</si>
  <si>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</si>
  <si>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</si>
  <si>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</si>
  <si>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</si>
  <si>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</si>
  <si>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</si>
  <si>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</si>
  <si>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</si>
  <si>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</si>
  <si>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</si>
  <si>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</si>
  <si>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</si>
  <si>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</si>
  <si>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</si>
  <si>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</si>
  <si>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</si>
  <si>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</si>
  <si>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</si>
  <si>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</si>
  <si>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</si>
  <si>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</si>
  <si>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</si>
  <si>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</si>
  <si>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</si>
  <si>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</si>
  <si>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</si>
  <si>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</si>
  <si>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</si>
  <si>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</si>
  <si>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</si>
  <si>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</si>
  <si>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</si>
  <si>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</si>
  <si>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</si>
  <si>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</si>
  <si>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</si>
  <si>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</si>
  <si>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</si>
  <si>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</si>
  <si>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</si>
  <si>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</si>
  <si>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</si>
  <si>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</si>
  <si>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</si>
  <si>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</si>
  <si>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</si>
  <si>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</si>
  <si>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</si>
  <si>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</si>
  <si>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</si>
  <si>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</si>
  <si>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</si>
  <si>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</si>
  <si>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</si>
  <si>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</si>
  <si>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</si>
  <si>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</si>
  <si>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</si>
  <si>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</si>
  <si>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</si>
  <si>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</si>
  <si>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</si>
  <si>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</si>
  <si>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</si>
  <si>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</si>
  <si>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</si>
  <si>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</si>
  <si>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</si>
  <si>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</si>
  <si>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</si>
  <si>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</si>
  <si>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</si>
  <si>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</si>
  <si>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</si>
  <si>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</si>
  <si>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</si>
  <si>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</si>
  <si>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</si>
  <si>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</si>
  <si>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</si>
  <si>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</si>
  <si>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</si>
  <si>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</si>
  <si>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</si>
  <si>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</si>
  <si>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</si>
  <si>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</si>
  <si>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</si>
  <si>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</si>
  <si>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</si>
  <si>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</si>
  <si>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Ligia Maria Cardona Coronado </t>
  </si>
  <si>
    <t xml:space="preserve">Subdirectora de Planeación </t>
  </si>
  <si>
    <t>MAYO</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</si>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</sst>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0" fontId="43" fillId="3" borderId="0" xfId="0" applyFont="1" applyFill="1" applyAlignment="1">
      <alignment horizontal="lef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AF3" zoomScale="62" zoomScaleNormal="62" workbookViewId="0">
      <selection activeCell="AK13" sqref="AK13"/>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95"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3" customWidth="1"/>
    <col min="33" max="33" width="25.140625" style="95" customWidth="1"/>
    <col min="34" max="34" width="23" style="99" customWidth="1"/>
    <col min="35" max="35" width="29.42578125" style="99" customWidth="1"/>
    <col min="36" max="36" width="123.85546875" style="99" customWidth="1"/>
    <col min="37" max="37" width="51.140625" style="238" customWidth="1"/>
    <col min="38" max="38" width="71.5703125" style="95" customWidth="1"/>
    <col min="39" max="16384" width="11.42578125" style="95"/>
  </cols>
  <sheetData>
    <row r="1" spans="1:83" ht="20.25" customHeight="1" x14ac:dyDescent="0.2">
      <c r="A1" s="171"/>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40"/>
      <c r="AJ1" s="96" t="s">
        <v>189</v>
      </c>
    </row>
    <row r="2" spans="1:83" ht="22.5" customHeight="1" x14ac:dyDescent="0.2">
      <c r="A2" s="171"/>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39"/>
      <c r="AJ2" s="96" t="s">
        <v>211</v>
      </c>
    </row>
    <row r="3" spans="1:83" ht="28.5" customHeight="1" x14ac:dyDescent="0.2">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39"/>
      <c r="AJ3" s="96" t="s">
        <v>212</v>
      </c>
    </row>
    <row r="4" spans="1:83" x14ac:dyDescent="0.2">
      <c r="A4" s="17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39"/>
      <c r="AJ4" s="96" t="s">
        <v>190</v>
      </c>
    </row>
    <row r="5" spans="1:83" hidden="1" x14ac:dyDescent="0.25"/>
    <row r="6" spans="1:83" ht="33" customHeight="1" x14ac:dyDescent="0.2">
      <c r="A6" s="100" t="s">
        <v>0</v>
      </c>
      <c r="B6" s="101" t="s">
        <v>220</v>
      </c>
      <c r="H6" s="95"/>
      <c r="J6" s="95"/>
      <c r="L6" s="95"/>
      <c r="M6" s="95"/>
      <c r="Q6" s="95"/>
      <c r="S6" s="95"/>
      <c r="T6" s="95"/>
      <c r="X6" s="95"/>
      <c r="Y6" s="95"/>
      <c r="AA6" s="95"/>
      <c r="AB6" s="95"/>
      <c r="AC6" s="95"/>
    </row>
    <row r="7" spans="1:83" ht="59.25" customHeight="1" x14ac:dyDescent="0.25">
      <c r="A7" s="102" t="s">
        <v>1</v>
      </c>
      <c r="B7" s="103" t="s">
        <v>234</v>
      </c>
      <c r="C7" s="104"/>
      <c r="D7" s="104"/>
      <c r="E7" s="104"/>
      <c r="F7" s="104"/>
      <c r="H7" s="95"/>
      <c r="J7" s="95"/>
      <c r="L7" s="95"/>
      <c r="M7" s="95"/>
      <c r="Q7" s="95"/>
      <c r="S7" s="95"/>
      <c r="T7" s="95"/>
      <c r="X7" s="95"/>
      <c r="Y7" s="95"/>
      <c r="AA7" s="95"/>
      <c r="AB7" s="95"/>
      <c r="AC7" s="95"/>
      <c r="AD7" s="160"/>
      <c r="AE7" s="105"/>
      <c r="AF7" s="164"/>
      <c r="AG7" s="106"/>
    </row>
    <row r="8" spans="1:83" s="99" customFormat="1" ht="24.75" customHeight="1" x14ac:dyDescent="0.2">
      <c r="A8" s="176" t="s">
        <v>179</v>
      </c>
      <c r="B8" s="177"/>
      <c r="C8" s="177"/>
      <c r="D8" s="177"/>
      <c r="E8" s="177"/>
      <c r="F8" s="177"/>
      <c r="G8" s="177"/>
      <c r="H8" s="178"/>
      <c r="I8" s="183"/>
      <c r="J8" s="182"/>
      <c r="K8" s="183"/>
      <c r="L8" s="182"/>
      <c r="M8" s="175" t="s">
        <v>195</v>
      </c>
      <c r="N8" s="175"/>
      <c r="O8" s="175"/>
      <c r="P8" s="175"/>
      <c r="Q8" s="175"/>
      <c r="R8" s="175"/>
      <c r="S8" s="175"/>
      <c r="T8" s="175"/>
      <c r="U8" s="175"/>
      <c r="V8" s="175"/>
      <c r="W8" s="175"/>
      <c r="X8" s="175"/>
      <c r="Y8" s="175"/>
      <c r="Z8" s="175"/>
      <c r="AA8" s="175"/>
      <c r="AB8" s="175"/>
      <c r="AC8" s="175"/>
      <c r="AD8" s="175"/>
      <c r="AE8" s="172" t="s">
        <v>205</v>
      </c>
      <c r="AF8" s="172"/>
      <c r="AG8" s="172"/>
      <c r="AH8" s="173" t="s">
        <v>2</v>
      </c>
      <c r="AI8" s="173"/>
      <c r="AJ8" s="173"/>
      <c r="AK8" s="238"/>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179"/>
      <c r="B9" s="180"/>
      <c r="C9" s="180"/>
      <c r="D9" s="180"/>
      <c r="E9" s="180"/>
      <c r="F9" s="180"/>
      <c r="G9" s="180"/>
      <c r="H9" s="181"/>
      <c r="I9" s="184"/>
      <c r="J9" s="182"/>
      <c r="K9" s="184"/>
      <c r="L9" s="182"/>
      <c r="M9" s="175" t="s">
        <v>196</v>
      </c>
      <c r="N9" s="175"/>
      <c r="O9" s="175"/>
      <c r="P9" s="175"/>
      <c r="Q9" s="175"/>
      <c r="R9" s="175"/>
      <c r="S9" s="175"/>
      <c r="T9" s="175"/>
      <c r="U9" s="175" t="s">
        <v>197</v>
      </c>
      <c r="V9" s="175"/>
      <c r="W9" s="175"/>
      <c r="X9" s="175"/>
      <c r="Y9" s="175"/>
      <c r="Z9" s="175"/>
      <c r="AA9" s="175"/>
      <c r="AB9" s="175"/>
      <c r="AC9" s="174" t="s">
        <v>198</v>
      </c>
      <c r="AD9" s="174"/>
      <c r="AE9" s="172"/>
      <c r="AF9" s="172"/>
      <c r="AG9" s="172"/>
      <c r="AH9" s="173"/>
      <c r="AI9" s="173"/>
      <c r="AJ9" s="173"/>
      <c r="AK9" s="238"/>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206</v>
      </c>
      <c r="AF10" s="112" t="s">
        <v>207</v>
      </c>
      <c r="AG10" s="113" t="s">
        <v>208</v>
      </c>
      <c r="AH10" s="114" t="s">
        <v>209</v>
      </c>
      <c r="AI10" s="114" t="s">
        <v>210</v>
      </c>
      <c r="AJ10" s="170" t="s">
        <v>21</v>
      </c>
      <c r="AK10" s="238"/>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169">
        <v>0</v>
      </c>
      <c r="Q11" s="119">
        <v>0</v>
      </c>
      <c r="R11" s="120"/>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5">
        <v>155654058</v>
      </c>
      <c r="AG11" s="162">
        <f>AF11/AE11</f>
        <v>0.58370271677037155</v>
      </c>
      <c r="AH11" s="154" t="s">
        <v>230</v>
      </c>
      <c r="AI11" s="155" t="s">
        <v>223</v>
      </c>
      <c r="AJ11" s="166" t="s">
        <v>235</v>
      </c>
      <c r="AK11" s="238"/>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214">
        <v>240211</v>
      </c>
      <c r="D12" s="211" t="s">
        <v>177</v>
      </c>
      <c r="E12" s="124" t="s">
        <v>44</v>
      </c>
      <c r="F12" s="115" t="s">
        <v>45</v>
      </c>
      <c r="G12" s="124" t="s">
        <v>25</v>
      </c>
      <c r="H12" s="124">
        <v>450</v>
      </c>
      <c r="I12" s="124">
        <v>450</v>
      </c>
      <c r="J12" s="143">
        <v>600</v>
      </c>
      <c r="K12" s="143">
        <v>600</v>
      </c>
      <c r="L12" s="143">
        <v>600</v>
      </c>
      <c r="M12" s="120">
        <v>10</v>
      </c>
      <c r="N12" s="120">
        <v>0</v>
      </c>
      <c r="O12" s="118">
        <v>0</v>
      </c>
      <c r="P12" s="169">
        <v>0</v>
      </c>
      <c r="Q12" s="120">
        <v>0</v>
      </c>
      <c r="R12" s="119"/>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90">
        <v>61455071989</v>
      </c>
      <c r="AF12" s="193">
        <v>8108157791</v>
      </c>
      <c r="AG12" s="196">
        <f>AF12/AE12</f>
        <v>0.13193634843437008</v>
      </c>
      <c r="AH12" s="154" t="s">
        <v>213</v>
      </c>
      <c r="AI12" s="155" t="s">
        <v>224</v>
      </c>
      <c r="AJ12" s="166" t="s">
        <v>236</v>
      </c>
      <c r="AK12" s="238"/>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215"/>
      <c r="D13" s="212"/>
      <c r="E13" s="125" t="s">
        <v>40</v>
      </c>
      <c r="F13" s="115" t="s">
        <v>41</v>
      </c>
      <c r="G13" s="125" t="s">
        <v>25</v>
      </c>
      <c r="H13" s="125">
        <v>1000</v>
      </c>
      <c r="I13" s="125">
        <v>817</v>
      </c>
      <c r="J13" s="143">
        <v>5000</v>
      </c>
      <c r="K13" s="143">
        <v>3080</v>
      </c>
      <c r="L13" s="143">
        <v>5000</v>
      </c>
      <c r="M13" s="120">
        <v>78</v>
      </c>
      <c r="N13" s="120">
        <v>336</v>
      </c>
      <c r="O13" s="120">
        <v>611</v>
      </c>
      <c r="P13" s="168">
        <v>411</v>
      </c>
      <c r="Q13" s="120">
        <v>472</v>
      </c>
      <c r="R13" s="120"/>
      <c r="S13" s="150">
        <f>+SUM(M13:R13)</f>
        <v>1908</v>
      </c>
      <c r="T13" s="156">
        <f t="shared" ref="T13:T18" si="1">+S13/L13</f>
        <v>0.38159999999999999</v>
      </c>
      <c r="U13" s="121"/>
      <c r="V13" s="121"/>
      <c r="W13" s="121"/>
      <c r="X13" s="121"/>
      <c r="Y13" s="122"/>
      <c r="Z13" s="120"/>
      <c r="AA13" s="150">
        <f>+SUM(U13:Z13)</f>
        <v>0</v>
      </c>
      <c r="AB13" s="152">
        <f t="shared" si="0"/>
        <v>0</v>
      </c>
      <c r="AC13" s="123">
        <f>+S13+AA13</f>
        <v>1908</v>
      </c>
      <c r="AD13" s="156">
        <f>+AC13/L13</f>
        <v>0.38159999999999999</v>
      </c>
      <c r="AE13" s="191"/>
      <c r="AF13" s="194"/>
      <c r="AG13" s="197"/>
      <c r="AH13" s="154" t="s">
        <v>214</v>
      </c>
      <c r="AI13" s="155" t="s">
        <v>225</v>
      </c>
      <c r="AJ13" s="166" t="s">
        <v>237</v>
      </c>
      <c r="AK13" s="238"/>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216"/>
      <c r="D14" s="213"/>
      <c r="E14" s="124" t="s">
        <v>49</v>
      </c>
      <c r="F14" s="115" t="s">
        <v>46</v>
      </c>
      <c r="G14" s="126" t="s">
        <v>25</v>
      </c>
      <c r="H14" s="126">
        <v>150</v>
      </c>
      <c r="I14" s="126">
        <v>174</v>
      </c>
      <c r="J14" s="143">
        <v>450</v>
      </c>
      <c r="K14" s="143">
        <v>450</v>
      </c>
      <c r="L14" s="143">
        <v>450</v>
      </c>
      <c r="M14" s="120">
        <v>10</v>
      </c>
      <c r="N14" s="120">
        <v>10</v>
      </c>
      <c r="O14" s="120">
        <v>3</v>
      </c>
      <c r="P14" s="168">
        <v>2</v>
      </c>
      <c r="Q14" s="120">
        <v>23</v>
      </c>
      <c r="R14" s="120"/>
      <c r="S14" s="150">
        <f>+SUM(M14:R14)</f>
        <v>48</v>
      </c>
      <c r="T14" s="156">
        <f t="shared" si="1"/>
        <v>0.10666666666666667</v>
      </c>
      <c r="U14" s="121"/>
      <c r="V14" s="121"/>
      <c r="W14" s="121"/>
      <c r="X14" s="121"/>
      <c r="Y14" s="122"/>
      <c r="Z14" s="120"/>
      <c r="AA14" s="150">
        <f>+SUM(U14:Z14)</f>
        <v>0</v>
      </c>
      <c r="AB14" s="152">
        <f t="shared" si="0"/>
        <v>0</v>
      </c>
      <c r="AC14" s="123">
        <f>+S14+AA14</f>
        <v>48</v>
      </c>
      <c r="AD14" s="156">
        <f>+AC14/L14</f>
        <v>0.10666666666666667</v>
      </c>
      <c r="AE14" s="192"/>
      <c r="AF14" s="195"/>
      <c r="AG14" s="198"/>
      <c r="AH14" s="154" t="s">
        <v>215</v>
      </c>
      <c r="AI14" s="155" t="s">
        <v>226</v>
      </c>
      <c r="AJ14" s="166" t="s">
        <v>238</v>
      </c>
      <c r="AK14" s="238"/>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214">
        <v>240198</v>
      </c>
      <c r="D15" s="208" t="s">
        <v>176</v>
      </c>
      <c r="E15" s="128" t="s">
        <v>33</v>
      </c>
      <c r="F15" s="115" t="s">
        <v>184</v>
      </c>
      <c r="G15" s="126" t="s">
        <v>25</v>
      </c>
      <c r="H15" s="128">
        <v>2816</v>
      </c>
      <c r="I15" s="128">
        <v>2646</v>
      </c>
      <c r="J15" s="144">
        <v>2700</v>
      </c>
      <c r="K15" s="144">
        <v>2244</v>
      </c>
      <c r="L15" s="144">
        <v>2700</v>
      </c>
      <c r="M15" s="120">
        <v>2245</v>
      </c>
      <c r="N15" s="120">
        <v>2247</v>
      </c>
      <c r="O15" s="120">
        <v>2248</v>
      </c>
      <c r="P15" s="168">
        <v>2247</v>
      </c>
      <c r="Q15" s="120">
        <v>2249</v>
      </c>
      <c r="R15" s="120"/>
      <c r="S15" s="150">
        <f>+(M15+N15+O15+P15+Q15)/5</f>
        <v>2247.1999999999998</v>
      </c>
      <c r="T15" s="153">
        <f t="shared" si="1"/>
        <v>0.8322962962962962</v>
      </c>
      <c r="U15" s="138"/>
      <c r="V15" s="138"/>
      <c r="W15" s="138"/>
      <c r="X15" s="138"/>
      <c r="Y15" s="120"/>
      <c r="Z15" s="120"/>
      <c r="AA15" s="150">
        <f>+(M15+N15+O15+P15+Q15)/5</f>
        <v>2247.1999999999998</v>
      </c>
      <c r="AB15" s="152">
        <f t="shared" si="0"/>
        <v>0.8322962962962962</v>
      </c>
      <c r="AC15" s="123">
        <f>+AA15</f>
        <v>2247.1999999999998</v>
      </c>
      <c r="AD15" s="153">
        <f>AC15/L15</f>
        <v>0.8322962962962962</v>
      </c>
      <c r="AE15" s="202">
        <v>64122928011</v>
      </c>
      <c r="AF15" s="199">
        <v>29741937137</v>
      </c>
      <c r="AG15" s="205">
        <f>AF15/AE15</f>
        <v>0.4638268722210861</v>
      </c>
      <c r="AH15" s="154" t="s">
        <v>216</v>
      </c>
      <c r="AI15" s="155" t="s">
        <v>191</v>
      </c>
      <c r="AJ15" s="166" t="s">
        <v>239</v>
      </c>
      <c r="AK15" s="238"/>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215"/>
      <c r="D16" s="209"/>
      <c r="E16" s="128" t="s">
        <v>36</v>
      </c>
      <c r="F16" s="115" t="s">
        <v>37</v>
      </c>
      <c r="G16" s="126" t="s">
        <v>25</v>
      </c>
      <c r="H16" s="128">
        <v>200</v>
      </c>
      <c r="I16" s="128">
        <v>327</v>
      </c>
      <c r="J16" s="144">
        <v>1300</v>
      </c>
      <c r="K16" s="144">
        <v>669</v>
      </c>
      <c r="L16" s="144">
        <v>1400</v>
      </c>
      <c r="M16" s="120">
        <v>1</v>
      </c>
      <c r="N16" s="120">
        <v>14</v>
      </c>
      <c r="O16" s="120">
        <v>46</v>
      </c>
      <c r="P16" s="168">
        <v>57</v>
      </c>
      <c r="Q16" s="120">
        <v>1</v>
      </c>
      <c r="R16" s="120"/>
      <c r="S16" s="150">
        <f>+SUM(M16:R16)</f>
        <v>119</v>
      </c>
      <c r="T16" s="156">
        <f t="shared" si="1"/>
        <v>8.5000000000000006E-2</v>
      </c>
      <c r="U16" s="121"/>
      <c r="V16" s="121"/>
      <c r="W16" s="121"/>
      <c r="X16" s="121"/>
      <c r="Y16" s="122"/>
      <c r="Z16" s="120"/>
      <c r="AA16" s="150">
        <f>+SUM(U16:Z16)</f>
        <v>0</v>
      </c>
      <c r="AB16" s="152">
        <f t="shared" si="0"/>
        <v>0</v>
      </c>
      <c r="AC16" s="123">
        <f>+S16+AA16</f>
        <v>119</v>
      </c>
      <c r="AD16" s="156">
        <f>+AC16/L16</f>
        <v>8.5000000000000006E-2</v>
      </c>
      <c r="AE16" s="203"/>
      <c r="AF16" s="200"/>
      <c r="AG16" s="206"/>
      <c r="AH16" s="154" t="s">
        <v>218</v>
      </c>
      <c r="AI16" s="155" t="s">
        <v>227</v>
      </c>
      <c r="AJ16" s="166" t="s">
        <v>240</v>
      </c>
      <c r="AK16" s="238"/>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216"/>
      <c r="D17" s="210"/>
      <c r="E17" s="128" t="s">
        <v>28</v>
      </c>
      <c r="F17" s="115" t="s">
        <v>29</v>
      </c>
      <c r="G17" s="117" t="s">
        <v>25</v>
      </c>
      <c r="H17" s="122">
        <v>2500</v>
      </c>
      <c r="I17" s="122">
        <v>5179</v>
      </c>
      <c r="J17" s="122">
        <v>2500</v>
      </c>
      <c r="K17" s="122">
        <v>4905</v>
      </c>
      <c r="L17" s="122">
        <v>2500</v>
      </c>
      <c r="M17" s="138">
        <v>30</v>
      </c>
      <c r="N17" s="137">
        <v>93</v>
      </c>
      <c r="O17" s="138">
        <v>59</v>
      </c>
      <c r="P17" s="138">
        <v>87</v>
      </c>
      <c r="Q17" s="120">
        <v>68</v>
      </c>
      <c r="R17" s="120"/>
      <c r="S17" s="150">
        <f>+SUM(M17:R17)</f>
        <v>337</v>
      </c>
      <c r="T17" s="156">
        <f t="shared" si="1"/>
        <v>0.1348</v>
      </c>
      <c r="U17" s="121"/>
      <c r="V17" s="121"/>
      <c r="W17" s="121"/>
      <c r="X17" s="121"/>
      <c r="Y17" s="122"/>
      <c r="Z17" s="120"/>
      <c r="AA17" s="150">
        <f>+SUM(U17:Z17)</f>
        <v>0</v>
      </c>
      <c r="AB17" s="151">
        <f t="shared" si="0"/>
        <v>0</v>
      </c>
      <c r="AC17" s="123">
        <f>+S17+AA17</f>
        <v>337</v>
      </c>
      <c r="AD17" s="156">
        <f>AC17/L17</f>
        <v>0.1348</v>
      </c>
      <c r="AE17" s="204"/>
      <c r="AF17" s="201"/>
      <c r="AG17" s="207"/>
      <c r="AH17" s="154" t="s">
        <v>217</v>
      </c>
      <c r="AI17" s="155" t="s">
        <v>228</v>
      </c>
      <c r="AJ17" s="166" t="s">
        <v>241</v>
      </c>
      <c r="AK17" s="238"/>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8">
        <v>28</v>
      </c>
      <c r="Q18" s="120">
        <v>0</v>
      </c>
      <c r="R18" s="120"/>
      <c r="S18" s="150">
        <f>+SUM(M18:R18)</f>
        <v>28</v>
      </c>
      <c r="T18" s="156">
        <f t="shared" si="1"/>
        <v>0.28000000000000003</v>
      </c>
      <c r="U18" s="121"/>
      <c r="V18" s="121"/>
      <c r="W18" s="121"/>
      <c r="X18" s="121"/>
      <c r="Y18" s="122"/>
      <c r="Z18" s="120"/>
      <c r="AA18" s="150">
        <f>+SUM(U18:Z18)</f>
        <v>0</v>
      </c>
      <c r="AB18" s="151">
        <f t="shared" si="0"/>
        <v>0</v>
      </c>
      <c r="AC18" s="123">
        <f>+S18+AA18</f>
        <v>28</v>
      </c>
      <c r="AD18" s="156">
        <f>AC18/L18</f>
        <v>0.28000000000000003</v>
      </c>
      <c r="AE18" s="145">
        <v>300000000</v>
      </c>
      <c r="AF18" s="165">
        <v>14162148</v>
      </c>
      <c r="AG18" s="157">
        <f>AF18/AE18</f>
        <v>4.7207159999999998E-2</v>
      </c>
      <c r="AH18" s="154" t="s">
        <v>231</v>
      </c>
      <c r="AI18" s="155" t="s">
        <v>229</v>
      </c>
      <c r="AJ18" s="167" t="s">
        <v>242</v>
      </c>
      <c r="AK18" s="238"/>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89"/>
      <c r="B23" s="189"/>
      <c r="C23" s="189"/>
      <c r="D23" s="189"/>
      <c r="E23" s="189"/>
      <c r="F23" s="189"/>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88" t="s">
        <v>186</v>
      </c>
      <c r="B27" s="188"/>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88" t="s">
        <v>187</v>
      </c>
      <c r="B28" s="188"/>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88" t="s">
        <v>188</v>
      </c>
      <c r="B29" s="188"/>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185" t="s">
        <v>52</v>
      </c>
      <c r="B31" s="133" t="s">
        <v>53</v>
      </c>
      <c r="C31" s="186" t="s">
        <v>54</v>
      </c>
      <c r="D31" s="134" t="s">
        <v>219</v>
      </c>
      <c r="E31" s="187" t="s">
        <v>55</v>
      </c>
      <c r="F31" s="135" t="s">
        <v>232</v>
      </c>
      <c r="H31" s="95"/>
      <c r="J31" s="95"/>
      <c r="L31" s="95"/>
      <c r="M31" s="95"/>
      <c r="O31" s="95"/>
      <c r="P31" s="95"/>
      <c r="Q31" s="95"/>
      <c r="S31" s="95"/>
      <c r="T31" s="95"/>
      <c r="X31" s="95"/>
      <c r="Y31" s="95"/>
      <c r="AA31" s="95"/>
      <c r="AB31" s="95"/>
      <c r="AC31" s="95"/>
      <c r="AD31" s="95"/>
      <c r="AE31" s="95"/>
      <c r="AF31" s="95"/>
      <c r="AH31" s="95"/>
    </row>
    <row r="32" spans="1:83" ht="34.5" customHeight="1" x14ac:dyDescent="0.2">
      <c r="A32" s="185"/>
      <c r="B32" s="133" t="s">
        <v>56</v>
      </c>
      <c r="C32" s="186"/>
      <c r="D32" s="133" t="s">
        <v>56</v>
      </c>
      <c r="E32" s="187"/>
      <c r="F32" s="136" t="s">
        <v>233</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27:B27"/>
    <mergeCell ref="A23:F23"/>
    <mergeCell ref="AE12:AE14"/>
    <mergeCell ref="AF12:AF14"/>
    <mergeCell ref="AG12:AG14"/>
    <mergeCell ref="AF15:AF17"/>
    <mergeCell ref="AE15:AE17"/>
    <mergeCell ref="AG15:AG17"/>
    <mergeCell ref="D15:D17"/>
    <mergeCell ref="D12:D14"/>
    <mergeCell ref="C12:C14"/>
    <mergeCell ref="C15:C17"/>
    <mergeCell ref="A31:A32"/>
    <mergeCell ref="C31:C32"/>
    <mergeCell ref="E31:E32"/>
    <mergeCell ref="A29:B29"/>
    <mergeCell ref="A28:B28"/>
    <mergeCell ref="A1:AH4"/>
    <mergeCell ref="AE8:AG9"/>
    <mergeCell ref="AH8:AJ9"/>
    <mergeCell ref="AC9:AD9"/>
    <mergeCell ref="M8:AD8"/>
    <mergeCell ref="A8:H9"/>
    <mergeCell ref="U9:AB9"/>
    <mergeCell ref="M9:T9"/>
    <mergeCell ref="J8:J9"/>
    <mergeCell ref="L8:L9"/>
    <mergeCell ref="I8:I9"/>
    <mergeCell ref="K8:K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5" t="s">
        <v>89</v>
      </c>
      <c r="B29" s="235"/>
      <c r="C29" s="235"/>
      <c r="D29" s="235"/>
      <c r="E29" s="235"/>
      <c r="F29" s="235"/>
    </row>
    <row r="30" spans="1:7" x14ac:dyDescent="0.25">
      <c r="A30" s="31" t="s">
        <v>90</v>
      </c>
      <c r="B30" s="32" t="s">
        <v>91</v>
      </c>
      <c r="C30" s="33" t="s">
        <v>92</v>
      </c>
      <c r="D30" s="33" t="s">
        <v>93</v>
      </c>
      <c r="E30" s="33" t="s">
        <v>94</v>
      </c>
      <c r="F30" s="34" t="s">
        <v>95</v>
      </c>
      <c r="G30" s="34" t="s">
        <v>96</v>
      </c>
    </row>
    <row r="31" spans="1:7" ht="15" customHeight="1" x14ac:dyDescent="0.25">
      <c r="A31" s="219" t="s">
        <v>65</v>
      </c>
      <c r="B31" s="35" t="s">
        <v>97</v>
      </c>
      <c r="C31" s="236">
        <f>+D4</f>
        <v>740668337.55230713</v>
      </c>
      <c r="D31" s="36" t="s">
        <v>98</v>
      </c>
      <c r="E31" s="233"/>
      <c r="F31" s="217" t="s">
        <v>99</v>
      </c>
      <c r="G31" s="217" t="s">
        <v>100</v>
      </c>
    </row>
    <row r="32" spans="1:7" ht="23.25" thickBot="1" x14ac:dyDescent="0.3">
      <c r="A32" s="220"/>
      <c r="B32" s="37" t="s">
        <v>101</v>
      </c>
      <c r="C32" s="237"/>
      <c r="D32" s="38" t="s">
        <v>98</v>
      </c>
      <c r="E32" s="234"/>
      <c r="F32" s="229"/>
      <c r="G32" s="229"/>
    </row>
    <row r="33" spans="1:7" ht="15" customHeight="1" x14ac:dyDescent="0.25">
      <c r="A33" s="218" t="s">
        <v>66</v>
      </c>
      <c r="B33" s="39" t="s">
        <v>102</v>
      </c>
      <c r="C33" s="221">
        <f>+D5</f>
        <v>5030543678.3916664</v>
      </c>
      <c r="D33" s="231" t="s">
        <v>103</v>
      </c>
      <c r="E33" s="233"/>
      <c r="F33" s="40"/>
      <c r="G33" s="40"/>
    </row>
    <row r="34" spans="1:7" ht="81.75" customHeight="1" thickBot="1" x14ac:dyDescent="0.3">
      <c r="A34" s="220"/>
      <c r="B34" s="41" t="s">
        <v>104</v>
      </c>
      <c r="C34" s="223"/>
      <c r="D34" s="232"/>
      <c r="E34" s="234"/>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18" t="s">
        <v>70</v>
      </c>
      <c r="B37" s="35" t="s">
        <v>116</v>
      </c>
      <c r="C37" s="221"/>
      <c r="D37" s="36" t="s">
        <v>117</v>
      </c>
      <c r="E37" s="233" t="s">
        <v>118</v>
      </c>
      <c r="F37" s="228" t="s">
        <v>119</v>
      </c>
      <c r="G37" s="228" t="s">
        <v>120</v>
      </c>
    </row>
    <row r="38" spans="1:7" ht="27" customHeight="1" thickBot="1" x14ac:dyDescent="0.3">
      <c r="A38" s="220"/>
      <c r="B38" s="47" t="s">
        <v>121</v>
      </c>
      <c r="C38" s="223"/>
      <c r="D38" s="38"/>
      <c r="E38" s="234"/>
      <c r="F38" s="229"/>
      <c r="G38" s="229"/>
    </row>
    <row r="39" spans="1:7" ht="26.25" customHeight="1" x14ac:dyDescent="0.25">
      <c r="A39" s="219" t="s">
        <v>73</v>
      </c>
      <c r="B39" s="35" t="s">
        <v>122</v>
      </c>
      <c r="C39" s="221">
        <f>+D11</f>
        <v>116676852.69291401</v>
      </c>
      <c r="D39" s="36" t="s">
        <v>103</v>
      </c>
      <c r="E39" s="230" t="s">
        <v>123</v>
      </c>
      <c r="F39" s="228" t="s">
        <v>124</v>
      </c>
      <c r="G39" s="228" t="s">
        <v>125</v>
      </c>
    </row>
    <row r="40" spans="1:7" ht="30" customHeight="1" thickBot="1" x14ac:dyDescent="0.3">
      <c r="A40" s="220"/>
      <c r="B40" s="47" t="s">
        <v>126</v>
      </c>
      <c r="C40" s="223"/>
      <c r="D40" s="48"/>
      <c r="E40" s="225"/>
      <c r="F40" s="229"/>
      <c r="G40" s="229"/>
    </row>
    <row r="41" spans="1:7" x14ac:dyDescent="0.25">
      <c r="A41" s="218" t="s">
        <v>75</v>
      </c>
      <c r="B41" s="49" t="s">
        <v>127</v>
      </c>
      <c r="C41" s="221">
        <f>+D13</f>
        <v>716350530.54135132</v>
      </c>
      <c r="D41" s="36" t="s">
        <v>98</v>
      </c>
      <c r="E41" s="224" t="s">
        <v>128</v>
      </c>
      <c r="F41" s="40" t="s">
        <v>129</v>
      </c>
      <c r="G41" s="40" t="s">
        <v>130</v>
      </c>
    </row>
    <row r="42" spans="1:7" ht="24.75" x14ac:dyDescent="0.25">
      <c r="A42" s="219"/>
      <c r="B42" s="49" t="s">
        <v>131</v>
      </c>
      <c r="C42" s="222"/>
      <c r="D42" s="50" t="s">
        <v>132</v>
      </c>
      <c r="E42" s="224"/>
      <c r="F42" s="40"/>
      <c r="G42" s="40"/>
    </row>
    <row r="43" spans="1:7" ht="15.75" thickBot="1" x14ac:dyDescent="0.3">
      <c r="A43" s="220"/>
      <c r="B43" s="47" t="s">
        <v>133</v>
      </c>
      <c r="C43" s="223"/>
      <c r="D43" s="38" t="s">
        <v>117</v>
      </c>
      <c r="E43" s="225"/>
      <c r="F43" s="42" t="s">
        <v>134</v>
      </c>
      <c r="G43" s="42" t="s">
        <v>135</v>
      </c>
    </row>
    <row r="44" spans="1:7" ht="24.75" customHeight="1" x14ac:dyDescent="0.25">
      <c r="A44" s="218" t="s">
        <v>76</v>
      </c>
      <c r="B44" s="51" t="s">
        <v>136</v>
      </c>
      <c r="C44" s="221">
        <f>+D14</f>
        <v>9439485699.6839676</v>
      </c>
      <c r="D44" s="36" t="s">
        <v>98</v>
      </c>
      <c r="E44" s="226"/>
      <c r="F44" s="217" t="s">
        <v>137</v>
      </c>
      <c r="G44" s="217" t="s">
        <v>130</v>
      </c>
    </row>
    <row r="45" spans="1:7" ht="24.75" x14ac:dyDescent="0.25">
      <c r="A45" s="219"/>
      <c r="B45" s="52" t="s">
        <v>138</v>
      </c>
      <c r="C45" s="222"/>
      <c r="D45" s="36" t="s">
        <v>98</v>
      </c>
      <c r="E45" s="226"/>
      <c r="F45" s="217"/>
      <c r="G45" s="217"/>
    </row>
    <row r="46" spans="1:7" ht="25.5" customHeight="1" x14ac:dyDescent="0.25">
      <c r="A46" s="219"/>
      <c r="B46" s="53" t="s">
        <v>139</v>
      </c>
      <c r="C46" s="222"/>
      <c r="D46" s="36" t="s">
        <v>98</v>
      </c>
      <c r="E46" s="226"/>
      <c r="F46" s="217"/>
      <c r="G46" s="217"/>
    </row>
    <row r="47" spans="1:7" ht="41.25" customHeight="1" thickBot="1" x14ac:dyDescent="0.3">
      <c r="A47" s="220"/>
      <c r="B47" s="54" t="s">
        <v>140</v>
      </c>
      <c r="C47" s="223"/>
      <c r="D47" s="48"/>
      <c r="E47" s="227"/>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2026-06-12T07:00:00+00:00</Fecha>
  </documentManagement>
</p:properties>
</file>

<file path=customXml/itemProps1.xml><?xml version="1.0" encoding="utf-8"?>
<ds:datastoreItem xmlns:ds="http://schemas.openxmlformats.org/officeDocument/2006/customXml" ds:itemID="{493DB092-5E9A-4BE8-B14C-AC76AF17B308}"/>
</file>

<file path=customXml/itemProps2.xml><?xml version="1.0" encoding="utf-8"?>
<ds:datastoreItem xmlns:ds="http://schemas.openxmlformats.org/officeDocument/2006/customXml" ds:itemID="{975B5674-02FA-4A4D-AAF1-72613A6B7D5E}"/>
</file>

<file path=customXml/itemProps3.xml><?xml version="1.0" encoding="utf-8"?>
<ds:datastoreItem xmlns:ds="http://schemas.openxmlformats.org/officeDocument/2006/customXml" ds:itemID="{F5711BA9-6477-4341-AC8B-61D3501C70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2026-06-09T06:02:26Z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