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externalLinks/externalLink1.xml" ContentType="application/vnd.openxmlformats-officedocument.spreadsheetml.externalLink+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customXml/itemProps2.xml" ContentType="application/vnd.openxmlformats-officedocument.customXmlProperties+xml"/>
  <Override PartName="/customXml/itemProps1.xml" ContentType="application/vnd.openxmlformats-officedocument.customXmlProperties+xml"/>
  <Override PartName="/customXml/itemProps3.xml" ContentType="application/vnd.openxmlformats-officedocument.customXml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9127"/>
  <workbookPr defaultThemeVersion="124226"/>
  <mc:AlternateContent xmlns:mc="http://schemas.openxmlformats.org/markup-compatibility/2006">
    <mc:Choice Requires="x15">
      <x15ac:absPath xmlns:x15ac="http://schemas.microsoft.com/office/spreadsheetml/2010/11/ac" url="D:\INFO DEL ESCRITORIO ISVIMED -Y PERSONAL\ISVIMED 24-25-26\PA - PI  2025\12. DICIEMBRE  2025 - PA - PI\"/>
    </mc:Choice>
  </mc:AlternateContent>
  <xr:revisionPtr revIDLastSave="0" documentId="13_ncr:1_{58F57BFF-F76E-482E-A81A-F4ABE393C454}" xr6:coauthVersionLast="47" xr6:coauthVersionMax="47" xr10:uidLastSave="{00000000-0000-0000-0000-000000000000}"/>
  <bookViews>
    <workbookView xWindow="-120" yWindow="-120" windowWidth="20730" windowHeight="11160" xr2:uid="{00000000-000D-0000-FFFF-FFFF00000000}"/>
  </bookViews>
  <sheets>
    <sheet name="PLAN ACCIÓN 2025" sheetId="1" r:id="rId1"/>
    <sheet name="Resumen" sheetId="5" state="hidden" r:id="rId2"/>
  </sheets>
  <externalReferences>
    <externalReference r:id="rId3"/>
  </externalReferences>
  <definedNames>
    <definedName name="_xlnm._FilterDatabase" localSheetId="0" hidden="1">'PLAN ACCIÓN 2025'!$A$10:$AH$18</definedName>
    <definedName name="Años_préstamo">[1]amortization!$C$10</definedName>
    <definedName name="_xlnm.Print_Area" localSheetId="0">'PLAN ACCIÓN 2025'!$A$7:$AE$33</definedName>
    <definedName name="bv" localSheetId="1">EOMONTH(Resumen!inicio_pago,0)=Resumen!inicio_pago</definedName>
    <definedName name="bv">EOMONTH(inicio_pago,0)=inicio_pago</definedName>
    <definedName name="CONCAGASTO">#REF!</definedName>
    <definedName name="CONCAINGRESO">#REF!</definedName>
    <definedName name="credit_int_dias" localSheetId="1">VLOOKUP(Núm_préstamo,r_condiciones,16,0)</definedName>
    <definedName name="credit_int_dias">VLOOKUP(Núm_préstamo,r_condiciones,16,0)</definedName>
    <definedName name="credit_simple" localSheetId="1">VLOOKUP(Núm_préstamo,r_condiciones,14,0)</definedName>
    <definedName name="credit_simple">VLOOKUP(Núm_préstamo,r_condiciones,14,0)</definedName>
    <definedName name="cuota_tipo" localSheetId="1">VLOOKUP(Núm_préstamo,r_condiciones,8,0)</definedName>
    <definedName name="cuota_tipo">VLOOKUP(Núm_préstamo,r_condiciones,8,0)</definedName>
    <definedName name="Importe_del_préstamo">[1]amortization!$C$7</definedName>
    <definedName name="index" localSheetId="1">IF(ISERROR(MATCH(fecha_inicio,liquida,1)),1,IF(MATCH(fecha_inicio,liquida,1)+1&gt;Núm_pagos_al_año*Años_préstamo,0,MATCH(fecha_inicio,liquida,1)+1))</definedName>
    <definedName name="index">IF(ISERROR(MATCH(fecha_inicio,liquida,1)),1,IF(MATCH(fecha_inicio,liquida,1)+1&gt;Núm_pagos_al_año*Años_préstamo,0,MATCH(fecha_inicio,liquida,1)+1))</definedName>
    <definedName name="inicio_pago" localSheetId="1">IF(Resumen!inicio_pago_int&gt;Inicio_prestamo,IF(EOMONTH(Resumen!inicio_pago_int,0)=Resumen!inicio_pago_int,Resumen!inicio_pago_int1,Resumen!inicio_pago_int0),Inicio_prestamo)</definedName>
    <definedName name="inicio_pago">IF(inicio_pago_int&gt;Inicio_prestamo,IF(EOMONTH(inicio_pago_int,0)=inicio_pago_int,inicio_pago_int1,inicio_pago_int0),Inicio_prestamo)</definedName>
    <definedName name="inicio_pago_finmes" localSheetId="1">EOMONTH(Resumen!inicio_pago,0)=Resumen!inicio_pago</definedName>
    <definedName name="inicio_pago_finmes">EOMONTH(inicio_pago,0)=inicio_pago</definedName>
    <definedName name="inicio_pago_int" localSheetId="1">VLOOKUP(Núm_préstamo,r_condiciones,13,0)</definedName>
    <definedName name="inicio_pago_int">VLOOKUP(Núm_préstamo,r_condiciones,13,0)</definedName>
    <definedName name="inicio_pago_int0" localSheetId="1">DATE(YEAR(Resumen!inicio_pago_int),MONTH(Resumen!inicio_pago_int)-12/Núm_pagos_al_año,DAY(Resumen!inicio_pago_int))</definedName>
    <definedName name="inicio_pago_int0">DATE(YEAR(inicio_pago_int),MONTH(inicio_pago_int)-12/Núm_pagos_al_año,DAY(inicio_pago_int))</definedName>
    <definedName name="inicio_pago_int1" localSheetId="1">EOMONTH(Resumen!inicio_pago_int,-12/Núm_pagos_al_año)</definedName>
    <definedName name="inicio_pago_int1">EOMONTH(inicio_pago_int,-12/Núm_pagos_al_año)</definedName>
    <definedName name="Inicio_prestamo">[1]amortization!$C$9</definedName>
    <definedName name="Ml">#REF!</definedName>
    <definedName name="Núm_de_desembolsos">[1]amortization!$C$8</definedName>
    <definedName name="Núm_préstamo">[1]amortization_year!$O$5</definedName>
    <definedName name="Número_de_pagos" localSheetId="1">MATCH(-0.04,Saldo_final,-1)</definedName>
    <definedName name="Número_de_pagos">MATCH(-0.04,Saldo_final,-1)</definedName>
    <definedName name="r_condiciones">[1]parameters!$A$4:$Q$55</definedName>
    <definedName name="r_credit_int">[1]parameters!$AN$27:$AO$29</definedName>
    <definedName name="r_cuota_pago">[1]parameters!$W$27:$AA$68</definedName>
    <definedName name="r_desembolso">[1]parameters!$S$3:$U$53</definedName>
    <definedName name="r_gtos_fin">[1]parameters!$AC$3:$AF$288</definedName>
    <definedName name="r_monedas">[1]parameters!$AH$4:$AL$25</definedName>
    <definedName name="r_tasa">[1]parameters!$AH$32:$AJ$37</definedName>
    <definedName name="r_tasa_tipo">[1]parameters!$AN$23:$AO$24</definedName>
    <definedName name="r_tasas_fijas">[1]parameters!$Y$4:$AA$14</definedName>
    <definedName name="r_tasas_vars">[1]parameters!$A$59:$F$103</definedName>
    <definedName name="Saldo_final">[1]amortization!$U$19:$U$498</definedName>
    <definedName name="tasa_code" localSheetId="1">VLOOKUP(Núm_préstamo,r_condiciones,2,0)</definedName>
    <definedName name="tasa_code">VLOOKUP(Núm_préstamo,r_condiciones,2,0)</definedName>
    <definedName name="tasa_column" localSheetId="1">VLOOKUP(Resumen!tasa_code,r_tasa,3,0)</definedName>
    <definedName name="tasa_column">VLOOKUP(tasa_code,r_tasa,3,0)</definedName>
    <definedName name="tasa_fija" localSheetId="1">IF(Resumen!tasa_code=0,VLOOKUP(Núm_préstamo,r_tasas_fijas,3,0),NA())</definedName>
    <definedName name="tasa_fija">IF(tasa_code=0,VLOOKUP(Núm_préstamo,r_tasas_fijas,3,0),NA())</definedName>
    <definedName name="tasa_tipo" localSheetId="1">VLOOKUP(Núm_préstamo,r_condiciones,4,0)</definedName>
    <definedName name="tasa_tipo">VLOOKUP(Núm_préstamo,r_condiciones,4,0)</definedName>
    <definedName name="_xlnm.Print_Titles" localSheetId="0">'PLAN ACCIÓN 2025'!$10:$10</definedName>
    <definedName name="TT">#N/A</definedName>
    <definedName name="Valores_especificados" localSheetId="1">IF(Importe_del_préstamo*Años_préstamo*Inicio_prestamo*Resumen!tasa_column&gt;0,1,0)</definedName>
    <definedName name="Valores_especificados">IF(Importe_del_préstamo*Años_préstamo*Inicio_prestamo*tasa_column&gt;0,1,0)</definedName>
    <definedName name="VN">#N/A</definedName>
  </definedNames>
  <calcPr calcId="191029"/>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Y15" i="1" l="1"/>
  <c r="AA12" i="1"/>
  <c r="Y12" i="1"/>
  <c r="Y16" i="1"/>
  <c r="Z15" i="1" l="1"/>
  <c r="Y11" i="1"/>
  <c r="AA11" i="1" s="1"/>
  <c r="AB11" i="1" s="1"/>
  <c r="R11" i="1"/>
  <c r="R15" i="1"/>
  <c r="Q11" i="1"/>
  <c r="Z11" i="1" l="1"/>
  <c r="AA15" i="1"/>
  <c r="Y17" i="1"/>
  <c r="Z17" i="1" s="1"/>
  <c r="Z16" i="1"/>
  <c r="Q15" i="1"/>
  <c r="AA17" i="1" l="1"/>
  <c r="AB17" i="1" s="1"/>
  <c r="AE11" i="1"/>
  <c r="Q12" i="1"/>
  <c r="Z12" i="1"/>
  <c r="AE12" i="1"/>
  <c r="Q13" i="1"/>
  <c r="R13" i="1" s="1"/>
  <c r="Y13" i="1"/>
  <c r="Q14" i="1"/>
  <c r="R14" i="1" s="1"/>
  <c r="Y14" i="1"/>
  <c r="Z14" i="1" s="1"/>
  <c r="AE15" i="1"/>
  <c r="Q16" i="1"/>
  <c r="Q17" i="1"/>
  <c r="R17" i="1" s="1"/>
  <c r="Q18" i="1"/>
  <c r="R18" i="1" s="1"/>
  <c r="Y18" i="1"/>
  <c r="Z18" i="1" s="1"/>
  <c r="AE18" i="1"/>
  <c r="AA13" i="1" l="1"/>
  <c r="AB13" i="1" s="1"/>
  <c r="Z13" i="1"/>
  <c r="AB12" i="1"/>
  <c r="AA16" i="1"/>
  <c r="AB16" i="1" s="1"/>
  <c r="AA14" i="1"/>
  <c r="AB14" i="1" s="1"/>
  <c r="AA18" i="1"/>
  <c r="AB18" i="1" s="1"/>
  <c r="R16" i="1"/>
  <c r="R12" i="1"/>
  <c r="AB15" i="1"/>
  <c r="C85" i="5"/>
  <c r="C83" i="5"/>
  <c r="C84" i="5" s="1"/>
  <c r="C72" i="5"/>
  <c r="C67" i="5"/>
  <c r="B58" i="5"/>
  <c r="C25" i="5"/>
  <c r="B25" i="5"/>
  <c r="D24" i="5"/>
  <c r="D23" i="5"/>
  <c r="D22" i="5"/>
  <c r="D21" i="5"/>
  <c r="D20" i="5"/>
  <c r="D19" i="5"/>
  <c r="D18" i="5"/>
  <c r="D17" i="5"/>
  <c r="D16" i="5"/>
  <c r="D15" i="5"/>
  <c r="D14" i="5"/>
  <c r="C44" i="5" s="1"/>
  <c r="D13" i="5"/>
  <c r="C41" i="5" s="1"/>
  <c r="D12" i="5"/>
  <c r="D11" i="5"/>
  <c r="C39" i="5" s="1"/>
  <c r="D10" i="5"/>
  <c r="D9" i="5"/>
  <c r="D8" i="5"/>
  <c r="D7" i="5"/>
  <c r="C36" i="5" s="1"/>
  <c r="D6" i="5"/>
  <c r="C35" i="5" s="1"/>
  <c r="D5" i="5"/>
  <c r="C33" i="5" s="1"/>
  <c r="D4" i="5"/>
  <c r="C31" i="5" s="1"/>
  <c r="D3" i="5"/>
  <c r="B52" i="5" s="1"/>
  <c r="D2" i="5"/>
  <c r="D25" i="5" l="1"/>
  <c r="C74" i="5"/>
  <c r="C86" i="5"/>
  <c r="C48" i="5"/>
  <c r="B59" i="5"/>
  <c r="B60" i="5" l="1"/>
  <c r="B61" i="5" s="1"/>
  <c r="B62" i="5"/>
</calcChain>
</file>

<file path=xl/sharedStrings.xml><?xml version="1.0" encoding="utf-8"?>
<sst xmlns="http://schemas.openxmlformats.org/spreadsheetml/2006/main" count="277" uniqueCount="242">
  <si>
    <t>PLAN DE ACCIÓN:</t>
  </si>
  <si>
    <t>SEGUIMIENTO CON CORTE A:</t>
  </si>
  <si>
    <t>Observaciones Específicas</t>
  </si>
  <si>
    <t>Código del Proyecto de Inversión</t>
  </si>
  <si>
    <t>Nombre del Proyecto de Inversión</t>
  </si>
  <si>
    <t>Código Indicador</t>
  </si>
  <si>
    <t>Nombre Indicador</t>
  </si>
  <si>
    <t>Unidad</t>
  </si>
  <si>
    <t xml:space="preserve">Objetivo </t>
  </si>
  <si>
    <t>Estrategia</t>
  </si>
  <si>
    <t xml:space="preserve">Enero </t>
  </si>
  <si>
    <t>Febrero</t>
  </si>
  <si>
    <t>Marzo</t>
  </si>
  <si>
    <t>Abril</t>
  </si>
  <si>
    <t>Mayo</t>
  </si>
  <si>
    <t>Junio</t>
  </si>
  <si>
    <t>Agosto</t>
  </si>
  <si>
    <t>Septiembre</t>
  </si>
  <si>
    <t>Octubre</t>
  </si>
  <si>
    <t>Noviembre</t>
  </si>
  <si>
    <t>Diciembre</t>
  </si>
  <si>
    <t xml:space="preserve">Observaciones de Seguimiento </t>
  </si>
  <si>
    <t>Implementar el consejo consultivo municipal de política habitacional – ccmph como instrumento articulador y coordinador del subsistema habitacional de la ciudad de Medellín, lo que permitirá ejecutar las acciones estratégicas en el contexto de la vivienda y el hábitat, a la luz del plan estratégico habitacional de la ciudad de Medellín – pehmed 2030.</t>
  </si>
  <si>
    <t>Construcción de agendas, alianzas estratégicas y acuerdos de solidaridad y sostenibilidad para el desarrollo del sistema habitacional con visión urbano-regional, con las cuales, los actores del sistema habitacional tendrán un papel muy importante dentro del consejo consultivo municipal de política habitacional – ccmph, que fue instalado en noviembre del año 2019 y que bajo el decreto municipal 303 de 2019, se puede seguir construyendo de la mano de todos los actores.</t>
  </si>
  <si>
    <t>4.2.3.1</t>
  </si>
  <si>
    <t xml:space="preserve">Número </t>
  </si>
  <si>
    <t xml:space="preserve">Medir la cantidad de actividades de acompañamiento social realizadas en el marco de las líneas de acción que integran la subdirección poblacional. </t>
  </si>
  <si>
    <t xml:space="preserve">Hace referencia al acompañamiento social a la población antes, durante y después de la entrega de la solución definitiva de vivienda. </t>
  </si>
  <si>
    <t>4.2.1.1</t>
  </si>
  <si>
    <t>Asistencia técnicas de acompañamiento  social realizadas</t>
  </si>
  <si>
    <t xml:space="preserve">Buscar que los inquilinatos de la ciudad sean espacios saludables y propiciadores de bienestar social, a través de la gestión y acompañamiento integral desde una perspectiva comunitaria. </t>
  </si>
  <si>
    <t>El número de inquilinatos acompañados desde el componente social es una métrica que cuantifica la cantidad de inquilinatos supervisados con un enfoque en el bienestar y la integración social de los inquilinos. Esto implica brindar apoyo, asesoramiento y seguimiento para garantizar condiciones de vida dignas y favorecer la convivencia comunitaria.</t>
  </si>
  <si>
    <t>4.2.4.1</t>
  </si>
  <si>
    <t>IV03AF</t>
  </si>
  <si>
    <t>Medir la cantidad de subsidios asignados para vivienda nueva y usada por parte del isvimed.</t>
  </si>
  <si>
    <t xml:space="preserve">Hace referencia a los subsidios para adquisición de vivienda nueva y usada dirigidos a población en déficit cuantitativo de vivienda de la ciudad que cumple con los requisitos mencionados en la norma. </t>
  </si>
  <si>
    <t>4.2.1.2</t>
  </si>
  <si>
    <t>Hogares beneficiados con subsidio distrital para la adquisición de vivienda</t>
  </si>
  <si>
    <t>Medir la cantidad de subsidios asignados para mejoramiento de vivienda.</t>
  </si>
  <si>
    <t>Son aquellos subsidios que se asignan con el objetivo de cualificar las condiciones de habitabilidad de las viviendas precarias y disminuir el déficit cualitativo de vivienda.</t>
  </si>
  <si>
    <t>4.2.2.2</t>
  </si>
  <si>
    <t>Hogares beneficiados con subsidio distrital para mejoramiento de vivienda</t>
  </si>
  <si>
    <t>El reconocimiento de edificaciones consiste en declarar mediante resolución de curaduría la existencia de los desarrollos arquitectónicos que se ejecutaron sin obtener licencias, siempre y cuando cumplan con el uso previsto por las normas urbanísticas vigentes. Esto permite avanzar en la legalidad de las construcciones, en su consolidación como espacios óptimos para ser habitados y habilitar las viviendas para conexión de servicios públicos.</t>
  </si>
  <si>
    <t>Resoluciones de reconocimiento de edificaciones expedidas por la curaduría</t>
  </si>
  <si>
    <t>4.2.2.3</t>
  </si>
  <si>
    <t>Hogares beneficiados mediante resoluciones de reconocimiento de edificaciones</t>
  </si>
  <si>
    <t xml:space="preserve">Bienes fiscales saneados   y titulados  </t>
  </si>
  <si>
    <t>Medir la cantidad de viviendas escrituradas luego del proceso de saneamiento predial y tituladas mediante cesión gratuita</t>
  </si>
  <si>
    <t xml:space="preserve">Hace referencia a la titulación de predios fiscales urbanos, esto para que más familias puedan acceder a subsidios de mejoramiento de vivienda al obtener su título. Igualmente se implementarán acciones para realizar el saneamiento de predios que están ocupados sin su debido título, todo dentro de un programa de llevar a las familias a la legalidad
</t>
  </si>
  <si>
    <t>4.2.2.1</t>
  </si>
  <si>
    <t>Observación General</t>
  </si>
  <si>
    <t>Convenciones:</t>
  </si>
  <si>
    <t>Elaboró</t>
  </si>
  <si>
    <t xml:space="preserve">Claudia Pineda Monsalve </t>
  </si>
  <si>
    <t>Revisó</t>
  </si>
  <si>
    <t>Aprobó</t>
  </si>
  <si>
    <t xml:space="preserve">Profesional Contratista - Subdirección Planeación </t>
  </si>
  <si>
    <t>Proyecto</t>
  </si>
  <si>
    <t>Ppto Asignado
 ❶</t>
  </si>
  <si>
    <t>Ejecución Proyectada POAI 
❷</t>
  </si>
  <si>
    <t>Ppto Disponible 
❸= ❶-❷</t>
  </si>
  <si>
    <t>Observación</t>
  </si>
  <si>
    <t>Actualizacion del Plan estrategico Habitacional de Medellin - PEHMED</t>
  </si>
  <si>
    <t>Aplicación de Subsidios para Arrendamiento Temporal</t>
  </si>
  <si>
    <t>Incluye la adición por excedentes financieros</t>
  </si>
  <si>
    <t>Aplicación de Subsidios para el Mejoramiento de Vivienda</t>
  </si>
  <si>
    <t>Aplicación de Subsidios y Construcción de Vivienda Nueva para Población de Demanda Libre</t>
  </si>
  <si>
    <t>Apoyo a la Construcción e Iniciativas de Vivienda Comunitaria</t>
  </si>
  <si>
    <t>Apoyo para el Reconocimiento de Edificaciones</t>
  </si>
  <si>
    <t>Apoyo para la Titulación de Predios</t>
  </si>
  <si>
    <t>Asistencia Social para Proyectos Habitacionales</t>
  </si>
  <si>
    <t>Construcción y Mejoramiento del Entorno Barrial</t>
  </si>
  <si>
    <t>Incluye la reducción de $2.000 mil millones</t>
  </si>
  <si>
    <t>Identificación de Suelo para Vivienda Social</t>
  </si>
  <si>
    <t>Implementación de la Politica Pública de Inquilinatos</t>
  </si>
  <si>
    <t>Implementación de Soluciones Definitivas de Vivienda para Poblacion de Reasentamiento</t>
  </si>
  <si>
    <t>Implementación de Soluciones Definitivas de Vivienda para Población en Arrendamiento Temporal</t>
  </si>
  <si>
    <t>Implementación del Consejo de la Política Pública Habitacional</t>
  </si>
  <si>
    <t>Saneamiento Predial y Gestión para la Tenencia Segura</t>
  </si>
  <si>
    <t>Recursos PP y JVE vigencias anteriores</t>
  </si>
  <si>
    <t>Adquisición de Inmuebles y Mejoras SAN LUIS</t>
  </si>
  <si>
    <t>Asig Sub Conex Madre Laura Montoya</t>
  </si>
  <si>
    <t>Convenio PUI Aures</t>
  </si>
  <si>
    <t>Funcionamiento</t>
  </si>
  <si>
    <t>Funcionamiento Sede</t>
  </si>
  <si>
    <t>Pendiente por ejecución</t>
  </si>
  <si>
    <t>Funcionamiento Vehiculo</t>
  </si>
  <si>
    <t>Reservas</t>
  </si>
  <si>
    <t>TOTALES</t>
  </si>
  <si>
    <t>DETALLE PRESUPUESTO DISPONIBLE</t>
  </si>
  <si>
    <t>Proyecto de Inversión</t>
  </si>
  <si>
    <t>Cambios propuestos</t>
  </si>
  <si>
    <t>Valor</t>
  </si>
  <si>
    <t>Fuente</t>
  </si>
  <si>
    <t>Notas</t>
  </si>
  <si>
    <t>Compromisos</t>
  </si>
  <si>
    <t>Responsable</t>
  </si>
  <si>
    <t xml:space="preserve">Disminución asignación subsidios: de 2.643 a 2.559 </t>
  </si>
  <si>
    <t>Dotación</t>
  </si>
  <si>
    <r>
      <t xml:space="preserve">Definir la viabilidad jurídica de contratar la interventoría: </t>
    </r>
    <r>
      <rPr>
        <b/>
        <sz val="9"/>
        <color rgb="FFFF0000"/>
        <rFont val="Calibri"/>
        <family val="2"/>
        <scheme val="minor"/>
      </rPr>
      <t xml:space="preserve"> </t>
    </r>
  </si>
  <si>
    <t xml:space="preserve">Sub Jurídica y Dotación </t>
  </si>
  <si>
    <t>Interventoria externa: disminución de $63 millones. Pendiente por defimir la ejecución de la interventoria por $1.982 millones</t>
  </si>
  <si>
    <t>Carlos Holguin se propone retirar la asignación de $2.000 millones</t>
  </si>
  <si>
    <t>Planeación</t>
  </si>
  <si>
    <t>Desde el inicico de la vigencia el proyecto tiene un disponible por $3.000 millones para compra de proyectos VIP</t>
  </si>
  <si>
    <t xml:space="preserve">Identificar los proyectos o las unidades de vivienda a adquirir y avanzar en la consolidación del convenio con la EDU para la Carlos Holguín - </t>
  </si>
  <si>
    <t xml:space="preserve">Sub Planeación </t>
  </si>
  <si>
    <t>Disminución del presupueto para subdidios e interventoria</t>
  </si>
  <si>
    <t xml:space="preserve">No habrá subsidios a OPV porque no hay proyectos y ya se cubrió el acompañamiento social y técnico. 30 de agosto fecha limite para recibir proyectos nuevos de OPV  </t>
  </si>
  <si>
    <t xml:space="preserve">Determinar los proyectos hacia los cuales se trasladarán los recursos una vez se confirme con las OPV que no se recibiarán proyectos antes de agosto 30 </t>
  </si>
  <si>
    <t>Planeación, Administrativa y Financiera, Dirección</t>
  </si>
  <si>
    <t xml:space="preserve">Apoyo para el Reconocimiento de Edificaciones </t>
  </si>
  <si>
    <t>Disminución al no tercerizarse la operación . Pasa  de 3.500 und  a 2.000 und</t>
  </si>
  <si>
    <t>No se terceriza y se fortalece equipo interno sobrando recursos</t>
  </si>
  <si>
    <t xml:space="preserve">Elaborar una propuesta para contratar adelanto de trabajo/metas del 2018: </t>
  </si>
  <si>
    <t xml:space="preserve">Sub Dotación </t>
  </si>
  <si>
    <t>Dismunición del programa vecinos y el operados logístico por $70 millones</t>
  </si>
  <si>
    <t>Poblacional</t>
  </si>
  <si>
    <t>No se libera, se ejecutarán los recursos: se realizará asistencia social de todos los proyectos</t>
  </si>
  <si>
    <r>
      <t>Contratar la totalidad de los recursos disponibles:</t>
    </r>
    <r>
      <rPr>
        <b/>
        <sz val="9"/>
        <color rgb="FFFF0000"/>
        <rFont val="Calibri"/>
        <family val="2"/>
        <scheme val="minor"/>
      </rPr>
      <t xml:space="preserve"> </t>
    </r>
  </si>
  <si>
    <t xml:space="preserve">Sub Poblacional </t>
  </si>
  <si>
    <t>Desde el inicico de la vigencia el proyecto tiene un disponible por $34 millones</t>
  </si>
  <si>
    <t>Disminución de presupuesto para estudios por $100 millones</t>
  </si>
  <si>
    <t xml:space="preserve">No se van a hacer mas estudios fuera del de camacol </t>
  </si>
  <si>
    <t xml:space="preserve">Determinar los proyectos hacia los cuales se trasladarán los recursos: </t>
  </si>
  <si>
    <t xml:space="preserve">Sub Planeación, Sub Administrativa y Financiera y la Dirección </t>
  </si>
  <si>
    <t>Desde el inicico de la vigencia el proyecto tiene un disponible por $16 millones</t>
  </si>
  <si>
    <t>El Triunfo: pasa de $4.192 a $2.240 millones-Inicio de obra último trimestre del año</t>
  </si>
  <si>
    <t xml:space="preserve">Se requieren menos recursos debido a que los proyectos empiezan mas tarde de lo programado inicialmente
Se contrata la verificación de habitabilidad para todos los proyectos </t>
  </si>
  <si>
    <t>Iniciar trámite para traslados a fiducias</t>
  </si>
  <si>
    <t>Sub Dotación</t>
  </si>
  <si>
    <t>Ciudad del Este - Etapa D: pasa de $2.401 a $1.536 millones-Inicio de obra último . trimestre del año. En Fiducia se tienen disponibles $1.500 millones</t>
  </si>
  <si>
    <t>Planeación
Dotación</t>
  </si>
  <si>
    <t xml:space="preserve">Verificación de habitabilidad por $300 no se realizará Si se contrata. No se liberan </t>
  </si>
  <si>
    <t>Contratar las visitas de habitabilidad</t>
  </si>
  <si>
    <t xml:space="preserve"> Sub Poblacional</t>
  </si>
  <si>
    <t>Mirador de Moravia: de $3.924 pasa a $1.962 millones-Inicia obra en 2018</t>
  </si>
  <si>
    <t xml:space="preserve">Iniciar trámite para traslados a fiducias: </t>
  </si>
  <si>
    <t>Madre Laura: $828 millones no se ejecutará-Inicia obra en 2018, pendiente Plan Parcial. Tienen $900 millones en la Fiducia</t>
  </si>
  <si>
    <r>
      <t xml:space="preserve">La Cruz I Torre 4: de $2.436pasa a $500 millones, ejecutará estudios y diseños durante el 2017-Incia obra 2018. </t>
    </r>
    <r>
      <rPr>
        <sz val="9"/>
        <color rgb="FFFF0000"/>
        <rFont val="Calibri"/>
        <family val="2"/>
        <scheme val="minor"/>
      </rPr>
      <t xml:space="preserve">Pasarlo a fiducia . Crear el patrimonio derivado </t>
    </r>
  </si>
  <si>
    <r>
      <t xml:space="preserve">Desde el inicico de la vigencia el proyecto tiene un disponible por $5.100 millones, en parte para compra de proyectos </t>
    </r>
    <r>
      <rPr>
        <sz val="9"/>
        <color rgb="FFFF0000"/>
        <rFont val="Calibri"/>
        <family val="2"/>
        <scheme val="minor"/>
      </rPr>
      <t xml:space="preserve">. Planeación </t>
    </r>
  </si>
  <si>
    <t xml:space="preserve">Identificar los proyectos o las unidades de vivienda a adquirir: </t>
  </si>
  <si>
    <t>TOTAL DISPONIBLE</t>
  </si>
  <si>
    <t>PROPUESTA DE TRASLADOS</t>
  </si>
  <si>
    <t>Proyecto origen</t>
  </si>
  <si>
    <t>Proyecto Destino</t>
  </si>
  <si>
    <t>Obseravción</t>
  </si>
  <si>
    <t>Para dar inicio a los traslados</t>
  </si>
  <si>
    <t>Con este traslado se cubriría el défict de subsidios de arrendamiento temporal hasta enero de 2018 (proyección realizada por Poblacional)</t>
  </si>
  <si>
    <t>Solicitar mediante correo inicio del trámite de traslado a la Subdirección Financiera: Subdirección Poblacional</t>
  </si>
  <si>
    <r>
      <t xml:space="preserve">Para cubrir personal del segundo semestre. </t>
    </r>
    <r>
      <rPr>
        <sz val="9"/>
        <color rgb="FFFF0000"/>
        <rFont val="Calibri"/>
        <family val="2"/>
        <scheme val="minor"/>
      </rPr>
      <t xml:space="preserve">Se tiene que trasladar de inmediato para contratar el personal </t>
    </r>
  </si>
  <si>
    <t>Solicitar mediante correo inicio del trámite de traslado a la Subdirección Financiera indicando el valor exacto requerido: Subdirección de Dotación</t>
  </si>
  <si>
    <t>EJECUCIÓN MAYO 26</t>
  </si>
  <si>
    <t>Concepto</t>
  </si>
  <si>
    <t>Presupuesto asignado</t>
  </si>
  <si>
    <t>Total Compromisos</t>
  </si>
  <si>
    <t>Total CDP sin comprometer</t>
  </si>
  <si>
    <t>Si este valor no se compromete suma al disponible</t>
  </si>
  <si>
    <t>Total disponible</t>
  </si>
  <si>
    <t>% Ejecutado</t>
  </si>
  <si>
    <t>PRESUPUESTO</t>
  </si>
  <si>
    <t>Presupuesto Inicial</t>
  </si>
  <si>
    <t>Mas adiciones</t>
  </si>
  <si>
    <t>Adición Recursos del Balance</t>
  </si>
  <si>
    <t>Adición San luis</t>
  </si>
  <si>
    <t>Adición Reservas</t>
  </si>
  <si>
    <t>Adición Excedentes Financieros (en trámite)</t>
  </si>
  <si>
    <t>Menos Reducciones</t>
  </si>
  <si>
    <t xml:space="preserve">Reducción </t>
  </si>
  <si>
    <t>Total Presupuesto</t>
  </si>
  <si>
    <t>Ppto</t>
  </si>
  <si>
    <t>Total CDP</t>
  </si>
  <si>
    <t>Ppto disponible</t>
  </si>
  <si>
    <t>Obligaciones</t>
  </si>
  <si>
    <t>Total CDP sin compromisos</t>
  </si>
  <si>
    <t>Fortalecimiento del Sistema Distrital Habitacional con visión urbano-regional</t>
  </si>
  <si>
    <t>Desarrollo de estrategias para la adquisición de Vivienda en condiciones dignas en Medellin</t>
  </si>
  <si>
    <t>Mejoramiento de las condiciones habitacionales de las familias en Medellín</t>
  </si>
  <si>
    <t>Asistencia social e integral a los inquilinatos en Medellín</t>
  </si>
  <si>
    <t>PLAN DE DESARROLLO  " Medellín te quiere  2024 -2027 "</t>
  </si>
  <si>
    <t>Julio</t>
  </si>
  <si>
    <t xml:space="preserve">Sesiones del Consejo Consultivo Distrital de Política Habitacional realizadas
</t>
  </si>
  <si>
    <t>Johana María Toro Torres</t>
  </si>
  <si>
    <t>Medir los beneficiarios del subsidio que realizan firma del contrato de este tipo de subsidio.</t>
  </si>
  <si>
    <t xml:space="preserve">
Medir los beneficiarios del subsidio que realizan firma del contrato de este tipo de subsidio.</t>
  </si>
  <si>
    <t xml:space="preserve">Hogares beneficiados con arrendamiento de vivienda </t>
  </si>
  <si>
    <t>-</t>
  </si>
  <si>
    <t>2025</t>
  </si>
  <si>
    <t xml:space="preserve">Inquilinatos acompañados socialmente </t>
  </si>
  <si>
    <r>
      <t>Cumplimiento mayor al</t>
    </r>
    <r>
      <rPr>
        <sz val="12"/>
        <color theme="0" tint="-0.499984740745262"/>
        <rFont val="Arial"/>
        <family val="2"/>
      </rPr>
      <t xml:space="preserve"> (número del mes de seguimiento/12)</t>
    </r>
  </si>
  <si>
    <r>
      <t xml:space="preserve">Cumplimiento ente el </t>
    </r>
    <r>
      <rPr>
        <sz val="12"/>
        <color theme="0" tint="-0.499984740745262"/>
        <rFont val="Arial"/>
        <family val="2"/>
      </rPr>
      <t xml:space="preserve">((número del mes de seguimiento/12)/2) </t>
    </r>
    <r>
      <rPr>
        <sz val="12"/>
        <rFont val="Arial"/>
        <family val="2"/>
      </rPr>
      <t>y el</t>
    </r>
    <r>
      <rPr>
        <sz val="12"/>
        <color theme="0" tint="-0.499984740745262"/>
        <rFont val="Arial"/>
        <family val="2"/>
      </rPr>
      <t xml:space="preserve"> resultado anterior)</t>
    </r>
  </si>
  <si>
    <r>
      <t xml:space="preserve">Cumplimiento inferior al </t>
    </r>
    <r>
      <rPr>
        <sz val="12"/>
        <color theme="0" tint="-0.499984740745262"/>
        <rFont val="Arial"/>
        <family val="2"/>
      </rPr>
      <t>(resultado anterior)</t>
    </r>
  </si>
  <si>
    <r>
      <t xml:space="preserve">CÓDIGO: </t>
    </r>
    <r>
      <rPr>
        <sz val="12"/>
        <color theme="1"/>
        <rFont val="Arial"/>
        <family val="2"/>
      </rPr>
      <t>F-GE-17</t>
    </r>
  </si>
  <si>
    <r>
      <t xml:space="preserve">PÁGINA: </t>
    </r>
    <r>
      <rPr>
        <sz val="12"/>
        <color theme="1"/>
        <rFont val="Arial"/>
        <family val="2"/>
      </rPr>
      <t>1 de 1</t>
    </r>
  </si>
  <si>
    <t>Indicador decreciente y de gestión que busca disminuir cada año , para que las personas que están en arrendamiento y que cumplan con los requisitos lleguen a tener vivienda propia</t>
  </si>
  <si>
    <t>Meta 2024 (a)</t>
  </si>
  <si>
    <t>Logro 2024 ( b )</t>
  </si>
  <si>
    <t>Meta 2025 (a )</t>
  </si>
  <si>
    <t xml:space="preserve">Seguimiento a la Ejecución Física </t>
  </si>
  <si>
    <t xml:space="preserve">Primer Semestre </t>
  </si>
  <si>
    <t>Segundo Semestre</t>
  </si>
  <si>
    <t xml:space="preserve">Consolidado Año </t>
  </si>
  <si>
    <t xml:space="preserve">Avance Acumulado Primer semestre  (c)  </t>
  </si>
  <si>
    <t>% de Avance Acumulado Primer Semestre sobre Meta del Año  (c/a)</t>
  </si>
  <si>
    <t xml:space="preserve">Avance Acumulado Segundo semestre  (d)  </t>
  </si>
  <si>
    <t>% de Avance Acumulado Segundo Semestre sobre Meta del Año  (d/a)</t>
  </si>
  <si>
    <t>Avance acumulado total del año (c+d)</t>
  </si>
  <si>
    <t>% de Avance Acumulado Total sobre la  Meta del Año (( c+d)/a))</t>
  </si>
  <si>
    <t xml:space="preserve">Seguimiento </t>
  </si>
  <si>
    <t>Presupuesto Asignado (e)</t>
  </si>
  <si>
    <t>Ejecución Presupuestal Acumulada (f)</t>
  </si>
  <si>
    <t>% de Ejecución Presupuestal acumulada sobre el Presupuesto Asignado ( f/e)</t>
  </si>
  <si>
    <t>Subdirección / Responsable</t>
  </si>
  <si>
    <t xml:space="preserve">Observaciones a la meta anual </t>
  </si>
  <si>
    <r>
      <t xml:space="preserve">VERSIÓN: </t>
    </r>
    <r>
      <rPr>
        <sz val="12"/>
        <color theme="1"/>
        <rFont val="Arial"/>
        <family val="2"/>
      </rPr>
      <t>05</t>
    </r>
  </si>
  <si>
    <r>
      <t xml:space="preserve">FECHA: </t>
    </r>
    <r>
      <rPr>
        <sz val="12"/>
        <color theme="1"/>
        <rFont val="Arial"/>
        <family val="2"/>
      </rPr>
      <t>23/09/2025</t>
    </r>
  </si>
  <si>
    <t>Subdirección Planeación /        Andrés Ospina Diosa</t>
  </si>
  <si>
    <t>Subdirección Dotación.    /  Ludwing Alvarez Zapata</t>
  </si>
  <si>
    <t>Subdirección Dotación.  /  Mauricio Zapata Alvarez</t>
  </si>
  <si>
    <t>Subdirección Jurídica / Sandra Escudero</t>
  </si>
  <si>
    <t xml:space="preserve">Subdirección Poblacional /Jazmín Astrid Vasquez Vasquez 
</t>
  </si>
  <si>
    <t>Subdirección Poblacional / Claudia Patricia Gómez Cadavid</t>
  </si>
  <si>
    <t>Subdirección Planeación / Sandra Correa</t>
  </si>
  <si>
    <t>Subdirección Jurídica / David Gómez</t>
  </si>
  <si>
    <t>Julián Humberto Henao Zapata</t>
  </si>
  <si>
    <t xml:space="preserve">Subdirector de Planeación </t>
  </si>
  <si>
    <t>DICIEMBRE</t>
  </si>
  <si>
    <t xml:space="preserve">Se realizaron dos  (2) sesiones del Consejo Consultivo Distrital de Política Habitacional (CCDPH) para dinamizar el subsistema habitacional PEHMED2030 y avanzar en la implementación de las políticas habitacionales del Distrito.
</t>
  </si>
  <si>
    <t>Beneficiamos a 600 hogares mediante resoluciones de reconocimiento de edificaciones, avanzando en la legalidad de las construcciones y habilitando viviendas para conexión a servicios públicos.</t>
  </si>
  <si>
    <t>Se asignaron 3.080 subsidios distritales para mejoramiento de vivienda, permitiendo a los hogares superar condiciones inadecuadas de habitabilidad y reducir el déficit cualitativo.</t>
  </si>
  <si>
    <t xml:space="preserve">Se lograron expedir 450 resoluciones de bienes saneados y/o titulados. </t>
  </si>
  <si>
    <t>Se realizaron  4.905 asistencias técnicas de acompañamiento social, superando la meta anual de 2.500, y fortaleciendo la gestión habitacional del Distrito.</t>
  </si>
  <si>
    <r>
      <t xml:space="preserve">ENERO: 	</t>
    </r>
    <r>
      <rPr>
        <sz val="8"/>
        <color theme="1"/>
        <rFont val="Arial"/>
        <family val="2"/>
      </rPr>
      <t>DURANTE EL MES DE ENERO SE REALIZARON 506 ACTIVIDADES DE ACOMPAÑAMIENTO SOCIAL CON LOS HOGARES BENEFICIARIOS DEL ISVIMED, ESPECÍFICAMENTE, DEL PROYECTO ARRENDAMIENTO TEMPORAL, VIVIENDA NUEVA,COPROPIEDADES Y EL PROYECTO DE INTERVENCION SOCIAL. SE DESTACA LA REALIZACIÓN DE LAS CARACTERIZACIONES, EL TALLER DE INDUCCIÓN CON LOS HOGARES QUE INGRESAN POR PRIMERA VEZ AL PROYECTO DE ARRENDAMIENTO TEMPORAL, LAS VISITAS DE ACOMPAÑAMIENTO FAMILIAR Y VERIFICACIÓN DE HABITABILIDAD Y EL DESARROLLO DE ESTRATEGIAS DE FORTALECIMIENTO Y ARTICULACIÓN INTERINSTITUCIONAL. EL ARCHIVO ADJUNTO DETALLA LAS ACTIVIDADES REALIZADAS Y LA RUTA DONDE REPOSAN LAS EVIDENCIAS.</t>
    </r>
    <r>
      <rPr>
        <b/>
        <sz val="8"/>
        <color theme="1"/>
        <rFont val="Arial"/>
        <family val="2"/>
      </rPr>
      <t xml:space="preserve">
FEBRERO: 	</t>
    </r>
    <r>
      <rPr>
        <sz val="8"/>
        <color theme="1"/>
        <rFont val="Arial"/>
        <family val="2"/>
      </rPr>
      <t>DURANTE EL MES DE FEBRERO SE REALIZARON 773 ACTIVIDADES DE ACOMPAÑAMIENTO SOCIAL CON LOS HOGARES BENEFICIARIOS DEL ISVIMED, ESPECÍFICAMENTE, DEL PROYECTO ARRENDAMIENTO TEMPORAL, VIVIENDA NUEVA,COPROPIEDADES Y EL PROYECTO DE INTERVENCION SOCIAL. SE DESTACA LA REALIZACIÓN DE LAS CARACTERIZACIONES, EL TALLER DE INDUCCIÓN CON LOS HOGARES QUE INGRESAN POR PRIMERA VEZ AL PROYECTO DE ARRENDAMIENTO TEMPORAL, LAS VISITAS DE ACOMPAÑAMIENTO FAMILIAR Y VERIFICACIÓN DE HABITABILIDAD Y EL DESARROLLO DE ESTRATEGIAS DE FORTALECIMIENTO Y ARTICULACIÓN INTERINSTITUCIONAL. EL ARCHIVO ADJUNTO DETALLA LAS ACTIVIDADES REALIZADAS Y LA RUTA DONDE REPOSAN LAS EVIDENCIAS.</t>
    </r>
    <r>
      <rPr>
        <b/>
        <sz val="8"/>
        <color theme="1"/>
        <rFont val="Arial"/>
        <family val="2"/>
      </rPr>
      <t xml:space="preserve">
MARZO: 	</t>
    </r>
    <r>
      <rPr>
        <sz val="8"/>
        <color theme="1"/>
        <rFont val="Arial"/>
        <family val="2"/>
      </rPr>
      <t>DURANTE EL MES DE MARZO SE REALIZARON 1059 ACTIVIDADES DE ACOMPAÑAMIENTO SOCIAL CON LOS HOGARES BENEFICIARIOS DEL ISVIMED, ESPECÍFICAMENTE, DEL PROYECTO ARRENDAMIENTO TEMPORAL, VIVIENDA NUEVA,COPROPIEDADES Y EL PROYECTO DE INTERVENCION SOCIAL. SE DESTACA LA REALIZACIÓN DE LAS CARACTERIZACIONES, EL TALLER DE INDUCCIÓN CON LOS HOGARES QUE INGRESAN POR PRIMERA VEZ AL PROYECTO DE ARRENDAMIENTO TEMPORAL, LAS VISITAS DE ACOMPAÑAMIENTO FAMILIAR Y VERIFICACIÓN DE HABITABILIDAD Y EL DESARROLLO DE ESTRATEGIAS DE FORTALECIMIENTO Y ARTICULACIÓN INTERINSTITUCIONAL. EL ARCHIVO ADJUNTO DETALLA LAS ACTIVIDADES REALIZADAS Y LA RUTA DONDE REPOSAN LAS EVIDENCIAS.</t>
    </r>
    <r>
      <rPr>
        <b/>
        <sz val="8"/>
        <color theme="1"/>
        <rFont val="Arial"/>
        <family val="2"/>
      </rPr>
      <t xml:space="preserve">
ABRIL: 	</t>
    </r>
    <r>
      <rPr>
        <sz val="8"/>
        <color theme="1"/>
        <rFont val="Arial"/>
        <family val="2"/>
      </rPr>
      <t>DURANTE EL MES DE ABRIL SE REALIZARON 348 ACTIVIDADES DE ACOMPAÑAMIENTO SOCIAL CON LOS HOGARES BENEFICIARIOS DEL ISVIMED, ESPECÍFICAMENTE, DEL PROYECTO ARRENDAMIENTO TEMPORAL, OBRA PUBLICA, VIVIENDA NUEVA,COPROPIEDADES Y EL PROYECTO DE INTERVENCION SOCIAL. SE DESTACAN LAS ACTIVIDADES PEDAGOGICAS, EL TALLER DE INDUCCIÓN CON LOS HOGARES QUE INGRESAN POR PRIMERA VEZ AL PROYECTO DE ARRENDAMIENTO TEMPORAL, LAS VISITAS DE ACOMPAÑAMIENTO FAMILIAR Y VERIFICACIÓN DE HABITABILIDAD Y EL DESARROLLO DE ESTRATEGIAS DE FORTALECIMIENTO Y ARTICULACIÓN INTERINSTITUCIONAL. EL ARCHIVO ADJUNTO DETALLA LAS ACTIVIDADES REALIZADAS Y LA RUTA DONDE REPOSAN LAS EVIDENCIAS ES LA SIGUIENTE: HTTPS://ISVIMEDGOVCO.SHAREPOINT.COM/:X:/S/8POBLACIONAL/ER0VNBMFMIBCH6ZTNZD7VC0BGNEGUV9BLYV4W83DPYLSMQ?E=HWFBXB.</t>
    </r>
    <r>
      <rPr>
        <b/>
        <sz val="8"/>
        <color theme="1"/>
        <rFont val="Arial"/>
        <family val="2"/>
      </rPr>
      <t xml:space="preserve">
MAYO: </t>
    </r>
    <r>
      <rPr>
        <sz val="8"/>
        <color theme="1"/>
        <rFont val="Arial"/>
        <family val="2"/>
      </rPr>
      <t>DURANTE EL MES DE MAYO SE REALIZARON 770 ASISTENCIAS TECNICAS EN EL ACOMPAÑAMIENTO SOCIAL DESDE EL PROCESO DE GESTION SOCIAL CON LOS HOGARES BENEFICIARIOS DEL ISVIMED, ESPECÍFICAMENTE, DEL SDV DE ARRENDAMIENTO TEMPORAL, OBRA PUBLICA, VIVIENDA NUEVA, COPROPIEDADES Y EL MODELO DE INTERVENCION SOCIAL. SE DESTACAN LAS ACTIVIDADES PEDAGOGICAS COMO LOS TALLERES DE VPF CON LA POBLACION DE COLINAS DE OCCIDENTE PERTENECIENTE A ARRENDAMIENTO TEMPORAL, LAS VISITAS DE ACOMPAÑAMIENTO FAMILIAR Y VERIFICACIÓN DE HABITABILIDAD EN EL PROYECTO VENTTO Y EL DESARROLLO DE ESTRATEGIAS DE FORTALECIMIENTO Y ARTICULACIÓN INTERINSTITUCIONAL. EL ARCHIVO ADJUNTO DETALLA LAS ACTIVIDADES REALIZADAS Y LA RUTA DONDE REPOSAN LAS EVIDENCIAS ES LA SIGUIENTE: MAYO25 TOTAL POBLACIONAL ACTIVIDADES_EXTERNAS.XLSX</t>
    </r>
    <r>
      <rPr>
        <b/>
        <sz val="8"/>
        <color theme="1"/>
        <rFont val="Arial"/>
        <family val="2"/>
      </rPr>
      <t xml:space="preserve">
JUNIO: 	</t>
    </r>
    <r>
      <rPr>
        <sz val="8"/>
        <color theme="1"/>
        <rFont val="Arial"/>
        <family val="2"/>
      </rPr>
      <t xml:space="preserve">DESDE EL PROCESO DE GESTION SOCIAL EN JUNIO SE REALIZARON 756 ASISTENCIAS TECNICAS CON UN APROXIMADO DE 1022 PERSONAS ATENDIDAS POR LAS LINEAS DE DICHO PROCESO. SE DESTACAN LAS ACTIVIDADES PEDAGOGICAS COMO LOS TALLERES DEL CICLO DE FORMACION 5, LAS VISITAS DE HABITABILIDAD PARA LA POBLACION DE RIESGO, LAS VISITAS DE ACOMPAÑAMIENTO FAMILIAR Y VERIFICACIÓN DE HABITABILIDAD Y EL FORTALECIMIENTO Y ARTICULACIÓN INTERINSTITUCIONAL. NOTA: SE HA SOBREPASADO EL RESULTADO DEL INDICADOR, PORQUE EN EL MOMENTO DE DISEÑAR LOS INDICADORES NO SE TENIAN ALGUNAS ACTIVIDADES O ESTRATEGIAS TALES COMO VIVIENDA UN PROYECTO FAMILIAR, LA COYUNTURA DE LA ATENCIÓN A FAMILIAS AFECTADAS POR RIESGO, ENTRE OTRAS. ADJUNTO DETALLA LAS ACTIVIDADES REALIZADAS Y EL LINK DEL ARCHIVO DONDE REPOSAN LAS EVIDENCIAS ES EL SIGUIENTE: JUNIO25 ASISTENCIAS TÉCNICAS GESTIÓN SOCIAL.XLSX
</t>
    </r>
    <r>
      <rPr>
        <b/>
        <sz val="8"/>
        <color theme="1"/>
        <rFont val="Arial"/>
        <family val="2"/>
      </rPr>
      <t>JULIO:</t>
    </r>
    <r>
      <rPr>
        <sz val="8"/>
        <color theme="1"/>
        <rFont val="Arial"/>
        <family val="2"/>
      </rPr>
      <t xml:space="preserve"> </t>
    </r>
    <r>
      <rPr>
        <b/>
        <sz val="8"/>
        <color theme="1"/>
        <rFont val="Arial"/>
        <family val="2"/>
      </rPr>
      <t xml:space="preserve"> 	</t>
    </r>
    <r>
      <rPr>
        <sz val="8"/>
        <color theme="1"/>
        <rFont val="Arial"/>
        <family val="2"/>
      </rPr>
      <t xml:space="preserve">DESDE EL PROCESO DE GESTION SOCIAL A JULIO 31 DE 2025 SE REALIZARON 333 ASISTENCIAS TECNICAS CON UN APROXIMADO DE 1757 PERSONAS ATENDIDAS POR LAS LINEAS DE DICHO PROCESO. SE DESTACAN LAS ACTIVIDADES PEDAGOGICAS, LAS VISITAS DE HABITABILIDAD PARA LA POBLACION DE RIESGO, LA ATENCIÓN EN FERIAS DE SERVICIO, EL FORTALECIMIENTO Y ARTICULACIÓN INTERINSTITUCIONAL. NOTA: SE HA SOBREPASADO EL RESULTADO DEL INDICADOR, PORQUE EN EL MOMENTO DE DISEÑAR LOS INDICADORES NO SE TENIAN ALGUNAS ACTIVIDADES O ESTRATEGIAS TALES COMO VIVIENDA UN PROYECTO FAMILIAR, LA COYUNTURA DE LA ATENCIÓN A FAMILIAS AFECTADAS POR RIESGO, ENTRE OTRAS. ADJUNTO DETALLA LAS ACTIVIDADES REALIZADAS Y EL ENLACE DEL ARCHIVO DONDE REPOSAN LAS EVIDENCIAS ES EL SIGUIENTE: HTTPS://ISVIMEDGOVCO.SHAREPOINT.COM/:X:/S/8POBLACIONAL/EVCYDHGESDVKR8NT72PAECMBVWL6ENFONVL-ZYN63UQ3OW?E=BJ6J7R.
</t>
    </r>
    <r>
      <rPr>
        <b/>
        <sz val="8"/>
        <color theme="1"/>
        <rFont val="Arial"/>
        <family val="2"/>
      </rPr>
      <t xml:space="preserve">AGOSTO: 	</t>
    </r>
    <r>
      <rPr>
        <sz val="8"/>
        <color theme="1"/>
        <rFont val="Arial"/>
        <family val="2"/>
      </rPr>
      <t xml:space="preserve">DESDE EL PROCESO DE GESTION SOCIAL EN AGOSTO DE 2025 SE REALIZARON 104 ASISTENCIAS TECNICAS CON UN APROXIMADO DE 2953 PERSONAS ATENDIDAS POR LAS LINEAS DE LA SUBDIRECCION POBLACIONAL. SE DESTACAN LAS ACTIVIDADES PEDAGOGICAS, LA ATENCIÓN EN FERIAS DE SERVICIO, EL FORTALECIMIENTO DE LA PARTICIPACION COIUDADANA , LA ARTICULACIÓN INTERINSTITUCIONAL EN SOCIALIZAR NUESTRA OFERTA Y LOS RECORRIDOS TERRITORIALES. NOTA: SE HA SOBREPASADO EL RESULTADO DEL INDICADOR, PORQUE EN EL MOMENTO DE DISEÑAR LOS INDICADORES NO SE TENIAN ALGUNAS ACTIVIDADES O ESTRATEGIAS TALES COMO VIVIENDA UN PROYECTO FAMILIAR, LA COYUNTURA DE LA ATENCIÓN A FAMILIAS AFECTADAS POR RIESGO, Y LA CUIDALIFICACION DEL REGISTRO DE INFORMACION. ADJUNTO DETALLA LAS ACTIVIDADES REALIZADAS Y EL ENLACE DEL ARCHIVO DONDE REPOSAN LAS EVIDENCIAS ES EL SIGUIENTE: AGOSTO25 ASISTENCIAS TECNICAS.XLSX.
</t>
    </r>
    <r>
      <rPr>
        <b/>
        <sz val="8"/>
        <color theme="1"/>
        <rFont val="Arial"/>
        <family val="2"/>
      </rPr>
      <t xml:space="preserve">SEPTIEMBRE: </t>
    </r>
    <r>
      <rPr>
        <sz val="8"/>
        <color theme="1"/>
        <rFont val="Arial"/>
        <family val="2"/>
      </rPr>
      <t xml:space="preserve">DESDE EL PROCESO DE GESTION SOCIAL EN SEPTIEMBRE DE 2025 SE REALIZARON 95 ASISTENCIAS TECNICAS CON UN APROXIMADO DE 8355 PERSONAS ATENDIDAS POR LAS LINEAS DE LA SUBDIRECCION POBLACIONAL. SE DESTACA LA FERIA DE VIVIENDA SOCIAL IMPULSADA POR EL ISVIMED, LAS ACTIVIDADES PEDAGOGICAS, LA ATENCIÓN EN FERIAS DE SERVICIO, EL FORTALECIMIENTO DE LA PARTICIPACION CIUDADANA, LA ARTICULACIÓN INTERINSTITUCIONAL EN SOCIALIZAR NUESTRA OFERTA Y LOS RECORRIDOS TERRITORIALES. NOTA: SE HA SOBREPASADO EL RESULTADO DEL INDICADOR, PORQUE EN EL MOMENTO DE DISEÑAR LOS INDICADORES NO SE TENIAN ALGUNAS ACTIVIDADES O ESTRATEGIAS TALES COMO VIVIENDA UN PROYECTO FAMILIAR, LA COYUNTURA DE LA ATENCIÓN A FAMILIAS AFECTADAS POR RIESGO, Y LA CUIDALIFICACION DEL REGISTRO DE INFORMACION. EL ANEXO DETALLA LAS ACTIVIDADES REALIZADAS.
</t>
    </r>
    <r>
      <rPr>
        <b/>
        <sz val="8"/>
        <color theme="1"/>
        <rFont val="Arial"/>
        <family val="2"/>
      </rPr>
      <t xml:space="preserve">OCTUBRE: </t>
    </r>
    <r>
      <rPr>
        <sz val="8"/>
        <color theme="1"/>
        <rFont val="Arial"/>
        <family val="2"/>
      </rPr>
      <t xml:space="preserve">	DESDE EL PROCESO DE GESTION SOCIAL EN OCTUBRE DE 2025 SE REALIZARON 85 ASISTENCIAS TECNICAS CON UN APROXIMADO DE 4815 PERSONAS ATENDIDAS POR LAS LINEAS DE LA SUBDIRECCION POBLACIONAL. SE DESTACA EL ACOMPAÑAMIENTO A LAS FAMILIAS POST FERIA DE VIVIENDA SOCIAL EN EL PROCESO DE INSCRIPCION Y POSTULACIÓN, LA ARTICULACIÓN INTERINSTITUCIONAL EN SOCIALIZAR NUESTRA OFERTA Y LOS TALLERES DE PREPARACIÓN PARA EL NUEVO HABITAT DEL PROYECTO HABITACIONAL CIUDAD DEL ESTE. NOTA: SE HA SOBREPASADO EL RESULTADO DEL INDICADOR, PORQUE EN EL MOMENTO DE DISEÑAR LOS INDICADORES NO SE TENIAN ALGUNAS ACTIVIDADES O ESTRATEGIAS TALES COMO VIVIENDA UN PROYECTO FAMILIAR, LA COYUNTURA DE LA ATENCIÓN A FAMILIAS AFECTADAS POR RIESGO, Y LA CUIDALIFICACION DEL REGISTRO DE INFORMACION. EL ANEXO DETALLA LAS ACTIVIDADES REALIZADAS. EL ENLACE DE LA CARPETA DONDE ESTA LA INFORMACION ES: HTTPS://ISVIMEDGOVCO.SHAREPOINT.COM/:X:/S/8POBLACIONAL/ER1QACZYLMBKUV2SVSWH1TYB0DV5HHMZXB0QMFUXPOHBOQ?E=HZT3OR
</t>
    </r>
    <r>
      <rPr>
        <b/>
        <sz val="8"/>
        <color theme="1"/>
        <rFont val="Arial"/>
        <family val="2"/>
      </rPr>
      <t xml:space="preserve">NOVIEMBRE: 	</t>
    </r>
    <r>
      <rPr>
        <sz val="8"/>
        <color theme="1"/>
        <rFont val="Arial"/>
        <family val="2"/>
      </rPr>
      <t xml:space="preserve">DESDE EL PROCESO DE GESTION SOCIAL EN NOVIEMBRE DE 2025 SE REALIZARON 45 ASISTENCIAS TECNICAS CON UN APROXIMADO DE 1565 PERSONAS ATENDIDAS POR LAS LINEAS DE LA SUBDIRECCION POBLACIONAL. SE DESTACA EL ACOMPAÑAMIENTO A LAS FAMILIAS DEL PROYECTO EL TRIUNFO CON LAS ACTIVIDADES DE LOS SUPER VECINITOS, LOS TALLERES DE PREASAMBLEAS CON LA POBLACIÓN DE CIUDAD DEL ESTE, LOS TALLERES DE SENSIBILIZACION Y LA ACTUALIZACION DE LA CARACTERIZACION CON LAS FAMILIAS DE ARRENDAMIENTO TEMPROAL Y LA ARTICULACIÓN INTERINSTITUCIONAL PARA SOCIALIZAR NUESTRA OFERTA. NOTA: SE HA SOBREPASADO EL RESULTADO DEL INDICADOR, PORQUE EN EL MOMENTO DE DISEÑAR LOS INDICADORES NO SE TENIAN ALGUNAS ACTIVIDADES O ESTRATEGIAS TALES COMO VIVIENDA UN PROYECTO FAMILIAR, LA COYUNTURA DE LA ATENCIÓN A FAMILIAS AFECTADAS POR RIESGO, Y LA CUIDALIFICACION DEL REGISTRO DE INFORMACION. EL ANEXO DETALLA LAS ACTIVIDADES REALIZADAS. EL ENLACE DE LA CARPETA DONDE ESTA LA INFORMACION ES: HTTPS://ISVIMEDGOVCO.SHAREPOINT.COM/:F:/S/8POBLACIONAL/IGBZFP41XW4SSLATIYNWDVSTAR4TA7RAXM2CGV7YE0Z5NMU?E=KHDJEF.
</t>
    </r>
    <r>
      <rPr>
        <b/>
        <sz val="8"/>
        <color theme="1"/>
        <rFont val="Arial"/>
        <family val="2"/>
      </rPr>
      <t xml:space="preserve">DICIEMBRE: </t>
    </r>
    <r>
      <rPr>
        <sz val="8"/>
        <color theme="1"/>
        <rFont val="Arial"/>
        <family val="2"/>
      </rPr>
      <t xml:space="preserve">	DESDE EL PROCESO DE GESTION SOCIAL EN DICIEMBRE DE 2025 SE REALIZARON 31 ASISTENCIAS TECNICAS CON UN APROXIMADO DE 1387 PERSONAS ATENDIDAS POR LAS LINEAS DE LA SUBDIRECCION POBLACIONAL. SE DESTACA EL ACOMPAÑAMIENTO A LAS FAMILIAS DE LA FERIA DE VIVIENDA SOCIAL 2025, DONDE 566 FAMILIAS QUEDARON EN LISTADO DE ELEGIBLES DE POBLACION DE DEMANDA LIBRE Y DE ARRENDAMIENTO TEMPORAL. NOTA: SE HA SOBREPASADO EL RESULTADO DEL INDICADOR, PORQUE EN EL MOMENTO DE DISEÑAR LOS INDICADORES NO SE TENIAN ALGUNAS ACTIVIDADES O ESTRATEGIAS TALES COMO VIVIENDA UN PROYECTO FAMILIAR, LA COYUNTURA DE LA ATENCIÓN A FAMILIAS AFECTADAS POR RIESGO, Y LA CUIDALIFICACION DEL REGISTRO DE INFORMACION. EL ANEXO DETALLA LAS ACTIVIDADES REALIZADAS. EL ENLACE DE LA CARPETA DONDE ESTA LA INFORMACION ES: HTTPS://ISVIMEDGOVCO.SHAREPOINT.COM/:X:/S/8POBLACIONAL/IQBUKRITAZDPRIOCSKY91DMBATKPUHW7BX8GOLDHJVNRUCW?E=QB1JLY</t>
    </r>
  </si>
  <si>
    <t xml:space="preserve">
Se acompañaron socialmente a 301  inquilinatos priorizados al corte de diciembre, superando la meta establecida. </t>
  </si>
  <si>
    <t xml:space="preserve">Se otorgaron 669 subsidios distritales para adquisición de vivienda. </t>
  </si>
  <si>
    <r>
      <t xml:space="preserve">ENERO: </t>
    </r>
    <r>
      <rPr>
        <sz val="8"/>
        <color theme="1"/>
        <rFont val="Arial"/>
        <family val="2"/>
      </rPr>
      <t xml:space="preserve">ESTE INDICADOR TIENE UNA MEDICIÓN SEMESTRAL; POR LO TANTO SU REPORTE SERÍA EN EL MES DE JUNIO.
</t>
    </r>
    <r>
      <rPr>
        <b/>
        <sz val="8"/>
        <color theme="1"/>
        <rFont val="Arial"/>
        <family val="2"/>
      </rPr>
      <t>FEBRERO</t>
    </r>
    <r>
      <rPr>
        <sz val="8"/>
        <color theme="1"/>
        <rFont val="Arial"/>
        <family val="2"/>
      </rPr>
      <t xml:space="preserve"> : ESTE INDICADOR TIENE UNA MEDICIÓN SEMESTRAL; POR LO TANTO SU REPORTE SERÍA EN EL MES DE JUNIO.
</t>
    </r>
    <r>
      <rPr>
        <b/>
        <sz val="8"/>
        <color theme="1"/>
        <rFont val="Arial"/>
        <family val="2"/>
      </rPr>
      <t xml:space="preserve">MARZO : </t>
    </r>
    <r>
      <rPr>
        <sz val="8"/>
        <color theme="1"/>
        <rFont val="Arial"/>
        <family val="2"/>
      </rPr>
      <t xml:space="preserve">ESTE INDICADOR TIENE UNA MEDICIÓN SEMESTRAL; POR LO TANTO SU REPORTE SERÍA EN EL MES DE JUNIO.
</t>
    </r>
    <r>
      <rPr>
        <b/>
        <sz val="8"/>
        <color theme="1"/>
        <rFont val="Arial"/>
        <family val="2"/>
      </rPr>
      <t xml:space="preserve">ABRIL </t>
    </r>
    <r>
      <rPr>
        <sz val="8"/>
        <color theme="1"/>
        <rFont val="Arial"/>
        <family val="2"/>
      </rPr>
      <t>: ESTE INDICADOR TIENE UNA MEDICIÓN SEMESTRAL; POR LO TANTO SU REPORTE SERÍA EN EL MES DE JUNIO.</t>
    </r>
    <r>
      <rPr>
        <b/>
        <sz val="8"/>
        <color theme="1"/>
        <rFont val="Arial"/>
        <family val="2"/>
      </rPr>
      <t xml:space="preserve">
MAYO</t>
    </r>
    <r>
      <rPr>
        <sz val="8"/>
        <color theme="1"/>
        <rFont val="Arial"/>
        <family val="2"/>
      </rPr>
      <t>:ESTE INDICADOR TIENE UNA MEDICIÓN SEMESTRAL; POR LO TANTO SU REPORTE SERÍA EN EL MES DE JUNIO.</t>
    </r>
    <r>
      <rPr>
        <b/>
        <sz val="8"/>
        <color theme="1"/>
        <rFont val="Arial"/>
        <family val="2"/>
      </rPr>
      <t xml:space="preserve">
JUNIO: 	</t>
    </r>
    <r>
      <rPr>
        <sz val="8"/>
        <color theme="1"/>
        <rFont val="Arial"/>
        <family val="2"/>
      </rPr>
      <t xml:space="preserve">SE LLEVÓ A CABO LA SEGUNDA SESIÓN DEL CONSEJO CONSULTIVO DISTRITAL DE POLÍTICA HABITACIONAL, EN DONDE PARTICIPARON DIFERENTES DEPENDENCIAS DE LA ALCALDÍA DE MEDELLÍN, ENTIDADES DEL CONGLOMERADO PÚBLICO, SECTOR PRIVADO Y REPRESENTANTES DE LAS MESAS DE VIVIENDA DEL DISTRITO. EN ESTE, SE SOCIALIZARON LOS AVANCES DE LA IMPLEMENTACIÓN DEL INSTRUMENTO DE COMPRA DE DERECHOS FIDUCIARIOS, LAS OBSERVACIONES QUE SURGIERON EN EL MARCO DE LA MESA DISTRITAL DE VIVIENDA Y HÁBITAT COMO INSTANCIA DEL CONSEJO CONSULTIVO; Y LA ESTRATEGIA DEL INSTITUTO PARA LA REVISIÓN GENERAL Y AJUSTE DEL POT EN TEMAS DE VIVIENDA. ASÍ MISMO, SE REALIZÓ UNA RECOLECCIÓN DE INSUMOS CON LOS ACTORES PARTICIPANTES A TRAVÉS DE UNA SERIE DE PREGUNTAS CLAVE PARA IDENTIFICAR ASPECTOS Y PROPUESTAS EN MATERIA DE VIVIENDA SOCIAL PARA LA REVISIÓN Y AL AJUSTE DEL POT A MEDIANO PLAZO.
</t>
    </r>
    <r>
      <rPr>
        <b/>
        <sz val="8"/>
        <color theme="1"/>
        <rFont val="Arial"/>
        <family val="2"/>
      </rPr>
      <t>JULIO</t>
    </r>
    <r>
      <rPr>
        <sz val="8"/>
        <color theme="1"/>
        <rFont val="Arial"/>
        <family val="2"/>
      </rPr>
      <t xml:space="preserve"> :  ESTE INDICADOR TIENE UNA MEDICIÓN SEMESTRAL; POR LO TANTO SU REPORTE SERÍA EN EL MES DE DICIEMBRE.</t>
    </r>
    <r>
      <rPr>
        <b/>
        <sz val="8"/>
        <color theme="1"/>
        <rFont val="Arial"/>
        <family val="2"/>
      </rPr>
      <t xml:space="preserve">
AGOSTO:</t>
    </r>
    <r>
      <rPr>
        <sz val="8"/>
        <color theme="1"/>
        <rFont val="Arial"/>
        <family val="2"/>
      </rPr>
      <t xml:space="preserve"> ESTE INDICADOR TIENE UNA MEDICIÓN SEMESTRAL; POR LO TANTO SU REPORTE SERÍA EN EL MES DE DICIEMBRE.</t>
    </r>
    <r>
      <rPr>
        <b/>
        <sz val="8"/>
        <color theme="1"/>
        <rFont val="Arial"/>
        <family val="2"/>
      </rPr>
      <t xml:space="preserve">
SEPTIEMBRE:</t>
    </r>
    <r>
      <rPr>
        <sz val="8"/>
        <color theme="1"/>
        <rFont val="Arial"/>
        <family val="2"/>
      </rPr>
      <t xml:space="preserve"> ESTE INDICADOR TIENE UNA MEDICIÓN SEMESTRAL; POR LO TANTO SU REPORTE SERÍA EN EL MES DE DICIEMBRE.
</t>
    </r>
    <r>
      <rPr>
        <b/>
        <sz val="8"/>
        <color theme="1"/>
        <rFont val="Arial"/>
        <family val="2"/>
      </rPr>
      <t xml:space="preserve">OCTUBRE: </t>
    </r>
    <r>
      <rPr>
        <sz val="8"/>
        <color theme="1"/>
        <rFont val="Arial"/>
        <family val="2"/>
      </rPr>
      <t>ESTE INDICADOR TIENE UNA MEDICIÓN SEMESTRAL; POR LO TANTO SU REPORTE SERÍA EN EL MES DE DICIEMBRE.</t>
    </r>
    <r>
      <rPr>
        <b/>
        <sz val="8"/>
        <color theme="1"/>
        <rFont val="Arial"/>
        <family val="2"/>
      </rPr>
      <t xml:space="preserve">
NOVIEMBRE:</t>
    </r>
    <r>
      <rPr>
        <sz val="8"/>
        <color theme="1"/>
        <rFont val="Arial"/>
        <family val="2"/>
      </rPr>
      <t>ESTE INDICADOR TIENE UNA MEDICIÓN SEMESTRAL; POR LO TANTO SU REPORTE SERÍA EN EL MES DE DICIEMBRE.</t>
    </r>
    <r>
      <rPr>
        <b/>
        <sz val="8"/>
        <color theme="1"/>
        <rFont val="Arial"/>
        <family val="2"/>
      </rPr>
      <t xml:space="preserve">
DICIEMBRE: </t>
    </r>
    <r>
      <rPr>
        <sz val="8"/>
        <color theme="1"/>
        <rFont val="Arial"/>
        <family val="2"/>
      </rPr>
      <t>SE LLEVÓ A CABO LA SEGUNDA SESIÓN DE LA VIGENCIA 2025 Y LA TERCERA DE LO QUE VA DEL CUATRIENIO, DEL CONSEJO CONSULTIVO DISTRITAL DE LA POLÍTICA HABITACIONAL DE MEDELLÍN. EN ESTE, SE REVISARON LOS RESULTADOS QUE SE OBTUVIERON EN EL ANTERIOR CONSEJO CONSULTIVO CON RELACIÓN A LA REVISIÓN Y AJUSTE DE MEDIANO PLAZO DEL PLAN DE ORDENAMIENTO TERRITORIAL, DERIVADOS DE UN TRABAJO PEDAGÓGICO QUE SE REALIZÓ CON LOS ASISTENTES; SE REALIZÓ EL ANÁLISIS DE LAS MESAS COMUNALES Y CORREGIMENTALES DE VIVIENDA Y HÁBITAT DE ACUERDO A LA RESOLUCIÓN 283 DE 2020 CON EL FIN DE CONVOCAR A NUEVOS INTEGRANTES Y REVISAR LA NORMATIVIDAD, Y SE REVISÓ EL CRONOGRAMA DE ACTIVIDADES Y ENCUENTROS PARA EL 2026.</t>
    </r>
  </si>
  <si>
    <r>
      <t xml:space="preserve">ENERO: 	</t>
    </r>
    <r>
      <rPr>
        <sz val="8"/>
        <color theme="1"/>
        <rFont val="Arial"/>
        <family val="2"/>
      </rPr>
      <t xml:space="preserve">EN EL MES DE ENERO SE RECIBIERON RESOLUCIONES DE 27 CBML, 63 UNIDADES DE VIVIENDA DE LA CURADURÍA CUARTA Y DE LA CURADURÍA CERO NO SE RECIBIERON RESOLUCIONES.
</t>
    </r>
    <r>
      <rPr>
        <b/>
        <sz val="8"/>
        <color theme="1"/>
        <rFont val="Arial"/>
        <family val="2"/>
      </rPr>
      <t>FEBRERO:</t>
    </r>
    <r>
      <rPr>
        <sz val="8"/>
        <color theme="1"/>
        <rFont val="Arial"/>
        <family val="2"/>
      </rPr>
      <t xml:space="preserve"> EN EL MES DE FEBRERO SE RECIBIERON RESOLUCIONES DE 9 CBML, 19 UNIDADES DE VIVIENDA DE LA CURADURÍA CERO Y DE LA CURADURÍA CUARTA NO SE RECIBIERON RESOLUCIONES.</t>
    </r>
    <r>
      <rPr>
        <b/>
        <sz val="8"/>
        <color theme="1"/>
        <rFont val="Arial"/>
        <family val="2"/>
      </rPr>
      <t xml:space="preserve">
MARZO: 	</t>
    </r>
    <r>
      <rPr>
        <sz val="8"/>
        <color theme="1"/>
        <rFont val="Arial"/>
        <family val="2"/>
      </rPr>
      <t>EN EL MES DE MARZO NO SE OBTUVIERON RESOLUCIONES DE RECONOCIMIENTO EDIFICACIONES, SE RADICARON 20 CBML, 39 UNIDADES DE VIVIENDA EN LA CURADURÍA CUARTA Y EN LA CURADURÍA CERO 5 CBML, 11 UNIDADES DE VIVIENDA, PARA UN TOTAL DE RADICADOS DE 25 CBML, 50 UNIDADES DE VIVIENDA.</t>
    </r>
    <r>
      <rPr>
        <b/>
        <sz val="8"/>
        <color theme="1"/>
        <rFont val="Arial"/>
        <family val="2"/>
      </rPr>
      <t xml:space="preserve">
ABRIL: 	</t>
    </r>
    <r>
      <rPr>
        <sz val="8"/>
        <color theme="1"/>
        <rFont val="Arial"/>
        <family val="2"/>
      </rPr>
      <t>EN EL MES DE ABRIL NO SE OBTUVIERON RESOLUCIONES DE RECONOCIMIENTO DE EDIFICACIONES, SE RADICARON 30 CBML, 58 UNIDADES DE VIVIENDA EN LA CURADURÍA CUARTA Y EN LA CURADURÍA CERO 5 CBML, 9 UNIDADES DE VIVIENDA, PARA UN TOTAL DE RADICADOS DE 35 CBML, 67 UNIDADES DE VIVIENDA.</t>
    </r>
    <r>
      <rPr>
        <b/>
        <sz val="8"/>
        <color theme="1"/>
        <rFont val="Arial"/>
        <family val="2"/>
      </rPr>
      <t xml:space="preserve">
MAYO:</t>
    </r>
    <r>
      <rPr>
        <sz val="8"/>
        <color theme="1"/>
        <rFont val="Arial"/>
        <family val="2"/>
      </rPr>
      <t xml:space="preserve"> EN EL MES DE MAYO SE RECIBIERON RESOLUCIONES DE 21 CBML, 41 UNIDADES DE VIVIENDA DE LA CURADURÍA CUARTA. DE LA CURADURÍA CERO NO SE RECIBIERON RESOLUCIONES.
</t>
    </r>
    <r>
      <rPr>
        <b/>
        <sz val="8"/>
        <color theme="1"/>
        <rFont val="Arial"/>
        <family val="2"/>
      </rPr>
      <t>JUNIO:</t>
    </r>
    <r>
      <rPr>
        <sz val="8"/>
        <color theme="1"/>
        <rFont val="Arial"/>
        <family val="2"/>
      </rPr>
      <t xml:space="preserve"> EN EL MES DE JUNIO NO SE OBTUVIERON RESOLUCIONES DE RECONOCIMIENTO DE EDIFICACIONES, SE RADICARON 35 CBML, 74 UNIDADES DE VIVIENDA EN LA CURADURÍA CUARTA.
</t>
    </r>
    <r>
      <rPr>
        <b/>
        <sz val="8"/>
        <color theme="1"/>
        <rFont val="Arial"/>
        <family val="2"/>
      </rPr>
      <t>JULIO:</t>
    </r>
    <r>
      <rPr>
        <sz val="8"/>
        <color theme="1"/>
        <rFont val="Arial"/>
        <family val="2"/>
      </rPr>
      <t xml:space="preserve">	EN EL MES DE JULIO SE RECIBIERON RESOLUCIONES DE 31 CBML, 59 UNIDADES DE VIVIENDA DE LA CURADURÍA CUARTA Y DE LA CURADURÍA CERO NO SE RECIBIERON RESOLUCIONES.
</t>
    </r>
    <r>
      <rPr>
        <b/>
        <sz val="8"/>
        <color theme="1"/>
        <rFont val="Arial"/>
        <family val="2"/>
      </rPr>
      <t>AGOSTO</t>
    </r>
    <r>
      <rPr>
        <sz val="8"/>
        <color theme="1"/>
        <rFont val="Arial"/>
        <family val="2"/>
      </rPr>
      <t>:   EN EL MES DE AGOSTO SE RECIBIERON RESOLUCIONES DE 31 CBML, 65 UNIDADES DE VIVIENDA DE LA CURADURÍA CUARTA Y DE LA CURADURÍA CERO NO SE RECIBIERON RESOLUCIONES.</t>
    </r>
    <r>
      <rPr>
        <b/>
        <sz val="8"/>
        <color theme="1"/>
        <rFont val="Arial"/>
        <family val="2"/>
      </rPr>
      <t xml:space="preserve">
SEPTIEMBRE: </t>
    </r>
    <r>
      <rPr>
        <sz val="8"/>
        <color theme="1"/>
        <rFont val="Arial"/>
        <family val="2"/>
      </rPr>
      <t>EN EL MES DE SEPTIEMBRE NO SE OBTUVIERON RESOLUCIONES DE RECONOCIMIENTO DE EDIFICACIONES, SE RADICARON 29 CBML, 73 UNIDADES DE VIVIENDA EN LA CURADURÍA CUARTA.</t>
    </r>
    <r>
      <rPr>
        <b/>
        <sz val="8"/>
        <color theme="1"/>
        <rFont val="Arial"/>
        <family val="2"/>
      </rPr>
      <t xml:space="preserve">
OCTUBRE: 	</t>
    </r>
    <r>
      <rPr>
        <sz val="8"/>
        <color theme="1"/>
        <rFont val="Arial"/>
        <family val="2"/>
      </rPr>
      <t>EN EL MES DE OCTUBRE SE RECIBIERON RESOLUCIONES DE 10 CBML, 20 UNIDADES DE VIVIENDA DE LA CURADURÍA CERO. Y, SE RECIBIERON RESOLUCIONES DE 32 CBML, 75 UNIDADES DE VIVIENDA DE LA CURADURÍA CUARTA. PARA UN TOTAL DE 42 CBML Y 95 UNIDADES DE VIVIENDA.</t>
    </r>
    <r>
      <rPr>
        <b/>
        <sz val="8"/>
        <color theme="1"/>
        <rFont val="Arial"/>
        <family val="2"/>
      </rPr>
      <t xml:space="preserve">
NOVIEMBRE: 	</t>
    </r>
    <r>
      <rPr>
        <sz val="8"/>
        <color theme="1"/>
        <rFont val="Arial"/>
        <family val="2"/>
      </rPr>
      <t xml:space="preserve">EN EL MES DE NOVIEMBRE SE RECIBIERON RESOLUCIONES DE 13 CBML, 30 UNIDADES DE VIVIENDA DE LA CURADURÍA CERO. Y, SE RECIBIERON RESOLUCIONES DE 95 CBML, 208 UNIDADES DE VIVIENDA DE LA CURADURÍA CUARTA; PARA UN TOTAL DE 108 CBML Y 238 UNIDADES DE VIVIENDA.
</t>
    </r>
    <r>
      <rPr>
        <b/>
        <sz val="8"/>
        <color theme="1"/>
        <rFont val="Arial"/>
        <family val="2"/>
      </rPr>
      <t xml:space="preserve">DICIEMBRE: </t>
    </r>
    <r>
      <rPr>
        <sz val="8"/>
        <color theme="1"/>
        <rFont val="Arial"/>
        <family val="2"/>
      </rPr>
      <t xml:space="preserve">	EN EL MES DE DICIEMBRE SE RECIBIÓ RESOLUCIÓN DE 01 CBML, 2 UNIDADES DE VIVIENDA DE LA CURADURÍA CERO. Y. SE RECIBIERON RESOLUCIONES DE 08 CBML, 18 UNIDADES DE VIVIENDA DE LA CURADURÍA CUARTA; PARA UN TOTAL DE 09 CBML, 20 UNIDADES DE VIVIENDA..</t>
    </r>
  </si>
  <si>
    <r>
      <t xml:space="preserve">ENERO: </t>
    </r>
    <r>
      <rPr>
        <sz val="8"/>
        <color theme="1"/>
        <rFont val="Arial"/>
        <family val="2"/>
      </rPr>
      <t xml:space="preserve">	DURANTE ENERO DE 2025, SE ASIGNARON UN TOTAL DE 81 MEJORAMIENTOS DE VIVIENDA, DISTRIBUIDOS DE LA SIGUIENTE MANERA: 60 ASIGNACIONES CORRESPONDEN A LA ADICIÓN INVITACIÓN 001 DE 2024 Y 21 A LA ADICIÓN CI 418. ADEMÁS, SE REALIZARON 78 REEMPLAZOS DE RENUNCIAS, DESGLOSADOS ASÍ: 48 RENUNCIAS DE LA INVITACIÓN 001 DE 2024, 18 DE LA INVITACIÓN 004 DE 2024 Y 12 DE LA INVITACIÓN 003 DE 2024. ESTO DA UN TOTAL GENERAL DE 159 ASIGNACIONES. ES IMPORTANTE DESTACAR QUE ESTAS ÚLTIMAS 78 RENUNCIAS NO SE CONTABILIZAN EN EL INDICADOR, YA QUE SE INCURRE EN EL ERROR DE CONTARLAS DOS VECES. NOTA ADICIONAL: EN EL ARCHIVO EXCEL LOS DATOS EN COLOR AMARILLO SON LAS 81 DE ASIGNACIÓN Y LOS OTROS SON REEMPLAZOS DE LAS RENUNCIAS.</t>
    </r>
    <r>
      <rPr>
        <b/>
        <sz val="8"/>
        <color theme="1"/>
        <rFont val="Arial"/>
        <family val="2"/>
      </rPr>
      <t xml:space="preserve">
FBRERO: </t>
    </r>
    <r>
      <rPr>
        <sz val="8"/>
        <color theme="1"/>
        <rFont val="Arial"/>
        <family val="2"/>
      </rPr>
      <t>DURANTE EL MES DE FEBRERO DE 2025 SE ASIGNARON UN TOTAL DE 72 MEJORAMIENTOS DE VIVIENDA QUE CORRESPONDEN AL CA 418 ARGOS. (EN CABEZA DEL JEFE DE HOGAR)</t>
    </r>
    <r>
      <rPr>
        <b/>
        <sz val="8"/>
        <color theme="1"/>
        <rFont val="Arial"/>
        <family val="2"/>
      </rPr>
      <t xml:space="preserve">
MARZO: 	</t>
    </r>
    <r>
      <rPr>
        <sz val="8"/>
        <color theme="1"/>
        <rFont val="Arial"/>
        <family val="2"/>
      </rPr>
      <t>DURANTE EL MES DE MARZO DE 2025 SE ASIGNARON UN TOTAL DE 276 MEJORAMIENTOS DE VIVIENDA DISTRIBUIDOS DE LA SIGUIENTE MANERA: 224 QUE CORRESPONDEN A PP ASÍ: 138 ASIGNACIONES DE LA INVITACIÓN 004 DE 2024; 86 ASIGNACIONES DE LA INVITACIÓN 002 DE 2024. Y, 52 QUE CORRESPONDEN A POAI ASÍ: 36 ASIGNACIONES DEL CA 418 DE 2024 Y 16 ASIGNACIONES RURALES DEL ME 196 DE 2023.</t>
    </r>
    <r>
      <rPr>
        <b/>
        <sz val="8"/>
        <color theme="1"/>
        <rFont val="Arial"/>
        <family val="2"/>
      </rPr>
      <t xml:space="preserve">
ABRIL: </t>
    </r>
    <r>
      <rPr>
        <sz val="8"/>
        <color theme="1"/>
        <rFont val="Arial"/>
        <family val="2"/>
      </rPr>
      <t>DURANTE EL MES DE ABRIL DE 2025 SE ASIGNARON UN TOTAL DE 16 MEJORAMIENTOS DE VIVIENDA QUE CORRESPONDEN A POAI - CA 418 DE 2024.</t>
    </r>
    <r>
      <rPr>
        <b/>
        <sz val="8"/>
        <color theme="1"/>
        <rFont val="Arial"/>
        <family val="2"/>
      </rPr>
      <t xml:space="preserve">
MAYO</t>
    </r>
    <r>
      <rPr>
        <sz val="8"/>
        <color theme="1"/>
        <rFont val="Arial"/>
        <family val="2"/>
      </rPr>
      <t>: 	DURANTE EL MES DE MAYO DE 2025 SE ASIGNARON UN TOTAL DE 425 MEJORAMIENTOS DE VIVIENDA (EN CABEZA DEL JEFE DE HOGAR) DISTRIBUIDOS DE LA SIGUIENTE MANERA: 198 ASIGNACIONES CORRESPONDIENTES A LA INVITACION 005 DE 2024 CON EL OPERADOR COSEICO; 115 ASIGNACIONES CORRESPONDIENTES A LA INVITACION 005 DE 2024 CON EL OPERADOR FORJANDO FUTUROS; 36 ASIGNACIONES CORRESPONDIENTES A LA INVITACION 005 DE 2024 CON EL OPERADOR SOCYA; Y, 76 ASIGNACIONES CORRESPONDIENTES AL CA 418 ARGOS.</t>
    </r>
    <r>
      <rPr>
        <b/>
        <sz val="8"/>
        <color theme="1"/>
        <rFont val="Arial"/>
        <family val="2"/>
      </rPr>
      <t xml:space="preserve">
JUNIO:</t>
    </r>
    <r>
      <rPr>
        <sz val="8"/>
        <color theme="1"/>
        <rFont val="Arial"/>
        <family val="2"/>
      </rPr>
      <t xml:space="preserve"> DURANTE EL MES DE JUNIO DE 2025 SE ASIGNARON UN TOTAL DE 293 MEJORAMIENTOS DE VIVIENDA (EN CABEZA DEL JEFE DE HOGAR) DISTRIBUIDOS DE LA SIGUIENTE MANERA: 107 ASIGNACIONES CORRESPONDIENTES A LA INVITACION 005 DE 2024 CON EL OPERADOR COSEICO; 30 ASIGNACIONES CORRESPONDOENTES A LA INVITACION 005 DE 2024 CON EL 
OPERADOR FORJANDO FUTUROS; 103 ASIGNACIONES CORRESPONDIENTES A LA INVITACION 005 DE 2024 CON EL OPERADOR SOCYA; Y, 53 ASIGNACIONES CORRESPONDIENTES AL CA 418 ARGOS.</t>
    </r>
    <r>
      <rPr>
        <b/>
        <sz val="8"/>
        <color theme="1"/>
        <rFont val="Arial"/>
        <family val="2"/>
      </rPr>
      <t xml:space="preserve">
JULIO:	</t>
    </r>
    <r>
      <rPr>
        <sz val="8"/>
        <color theme="1"/>
        <rFont val="Arial"/>
        <family val="2"/>
      </rPr>
      <t xml:space="preserve">DURANTE EL MES DE JULIO DE 2025 SE ASIGNARON UN TOTAL DE 486 MEJORAMIENTOS DE VIVIENDA (EN CABEZA DEL JEFE DE HOGAR) DISTRIBUIDOS DE LA SIGUIENTE MANERA: 71 ASIGNACIONES CORRESPONDIENTES A LA INVITACION 005 DE 2024 CON EL OPERADOR COSEICO; 52 ASIGNACIONES CORRESPONDIENTES A LA INVITACION 005 DE 2024 CON EL OPERADOR FORJANDO FUTUROS; 60 ASIGNACIONES CORRESPONDIENTES A LA INVITACION 005 DE 2024 CON EL OPERADOR SOCYA; 69 ASIGNACIONES CORRESPONDIENTES AL CA 418 ARGOS; 84 ASIGNACIONES CORRESPONDIENTES AL CI 281 DE 2025 COMFAMA; Y, 150 ASIGNACIONES CORRESPONDIENTES A LA INVITACION 001 DE 2025.
</t>
    </r>
    <r>
      <rPr>
        <b/>
        <sz val="8"/>
        <color theme="1"/>
        <rFont val="Arial"/>
        <family val="2"/>
      </rPr>
      <t>AGOSTO:</t>
    </r>
    <r>
      <rPr>
        <sz val="8"/>
        <color theme="1"/>
        <rFont val="Arial"/>
        <family val="2"/>
      </rPr>
      <t xml:space="preserve"> 	DURANTE EL MES DE AGOSTO DE 2025 SE ASIGNARON UN TOTAL DE 851 MEJORAMIENTOS DE VIVIENDA (EN CABEZA DEL JEFE DE HOGAR) DISTRIBUIDOS DE LA SIGUIENTE MANERA: 71 ASIGNACIONES INVITACION 005 DE 2024 COSEICO; 26 ASIGNACIONES INVITACION 005 DE 2024 FORJANDO FUTUROS; 28 ASIGNACIONES INVITACION 005 DE 2024 SOCYA; 7 ASIGNACIONES CA 418 ARGOS; 59 ASIGNACIONES CI 281 DE 2025 COMFAMA; 60 ASIGNACIONES INVITACION 001 DE 2025 COSEICO PP; 150 ASIGNACIONES INVITACION 001 DE 2025 INGEMAT; 150 ASIGNACIONES INVITACION 001 DE 2025 MEJIA ACEVEDO; 150 ASIGNACIONES INVITACION 001 DE 2025 CONCRECIVIL; Y, 150 ASIGNACIONES INVITACION 001 DE 2025 CONSORCIO VIVIENDAS.</t>
    </r>
    <r>
      <rPr>
        <b/>
        <sz val="8"/>
        <color theme="1"/>
        <rFont val="Arial"/>
        <family val="2"/>
      </rPr>
      <t xml:space="preserve">
SEPTIEMBRE: </t>
    </r>
    <r>
      <rPr>
        <sz val="8"/>
        <color theme="1"/>
        <rFont val="Arial"/>
        <family val="2"/>
      </rPr>
      <t>DURANTE EL MES DE SEPTIEMBRE DE 2025 SE ASIGNARON, EN CABEZA DEL JEFE DE HOGAR UN TOTAL DE 307 RESOLUCIONES EXPEDIDAS POR EL ISVIMED DISTRIBUIDAS DE LA SIGUIENTE MANERA: 45 ASIGNACIONES INVITACION 005 DE 2024 COSEICO; 36 ASIGNACIONES INVITACION 005 DE 2024 FORJANDO FUTUROS; 22 ASIGNACIONES INVITACION 005 DE 2024 SOCYA; 1 ASIGNACIONES CA 418 ARGOS; 27 ASIGNACIONES CI 281 DE 2025 COMFAMA; 86 ASIGNACIONES INVITACION 001 DE 2025 COSEICO PP; 90 ASIGNACIONES CA 550 DE 2025 MINUTO DE DIOS. Y, 30 RESOLUCIONES EXPEDIDAS POR EL MINISTERIO DE VIVIENDA ASÍ: 5 ASIGNACIONES RESOLUCION 738 DE 2025; 25 ASIGNACIONES RESOLUCION 708 DE 2025.</t>
    </r>
    <r>
      <rPr>
        <b/>
        <sz val="8"/>
        <color theme="1"/>
        <rFont val="Arial"/>
        <family val="2"/>
      </rPr>
      <t xml:space="preserve">
OCTUBRE: </t>
    </r>
    <r>
      <rPr>
        <sz val="8"/>
        <color theme="1"/>
        <rFont val="Arial"/>
        <family val="2"/>
      </rPr>
      <t xml:space="preserve">DURANTE EL MES DE OCTUBRE DE 2025 SE TUVIERON, EN CABEZA DEL JEFE DE HOGAR, UN TOTAL DE 170 ASIGNACIONES: CON 124 RESOLUCIONES EXPEDIDAS POR EL ISVIMED DISTRIBUIDAS DE LA SIGUIENTE MANERA: 3 ASIGNACIONES CORRESPONDIENTES A LA INVITACIÓN 005 DE 2024 SOCYA; 95 ASIGNACIONES CORRESPONDIENTES AL CI 281 DE 2025 COMFAMA; 26 ASIGNACIONES CORRESPONDIENTES A LA INVITACIÓN 001 DE 2025 COSEICO PP. Y, 46 RESOLUCIONES EXPEDIDAS POR EL MINISTERIO DE VIVIENDA ASÍ: 25 ASIGNACIONES DE LA RESOLUCIÓN 766 DE 2025; Y, 21 ASIGNACIONES DE LA RESOLUCIÓN 830 DE 2025.
</t>
    </r>
    <r>
      <rPr>
        <b/>
        <sz val="8"/>
        <color theme="1"/>
        <rFont val="Arial"/>
        <family val="2"/>
      </rPr>
      <t xml:space="preserve">NOVIEMBRE: </t>
    </r>
    <r>
      <rPr>
        <sz val="8"/>
        <color theme="1"/>
        <rFont val="Arial"/>
        <family val="2"/>
      </rPr>
      <t xml:space="preserve">	DURANTE EL MES DE NOVIEMBRE DE 2025 SE TUVIERON, EN CABEZA DEL JEFE DE HOGAR, UN TOTAL DE 35 ASIGNACIONES: 9 RESOLUCIONES EXPEDIDAS POR EL ISVIMED ASÍ: 9 ASIGNACIONES INVITACION 001 DE 2025 COSEICO PP. Y, 26 RESOLUCIONES EXPEDIDAS POR EL MINISTERIO DE VIVIENDA ASÍ: 3 ASIGNACIONES RESOLUCION 0814 DE 2025, 17 ASIGNACIONES RESOLUCION 0963 DE 2025, Y, 6 ASIGNACIONES RESOLUCION 0963 DE 2025.
</t>
    </r>
    <r>
      <rPr>
        <b/>
        <sz val="8"/>
        <color theme="1"/>
        <rFont val="Arial"/>
        <family val="2"/>
      </rPr>
      <t>DICIEMBRE:</t>
    </r>
    <r>
      <rPr>
        <sz val="8"/>
        <color theme="1"/>
        <rFont val="Arial"/>
        <family val="2"/>
      </rPr>
      <t xml:space="preserve"> DURANTE EL MES DE DICIEMBRE DE 2025 SE TUVIERON, EN CABEZA DEL JEFE DE HOGAR, UN TOTAL DE 38 ASIGNACIONES: 8 RESOLUCIONES EXPEDIDAS POR EL ISVIMED QUE CORRESPONDEN AL CI 281 DE 2025 COMFAMA; Y, 30 RESOLUCIONES EXPEDIDAS POR EL MINISTERIO DE VIVIENDA QUE CORRESPONDEN AL CI 004 DE 2024.</t>
    </r>
  </si>
  <si>
    <r>
      <t xml:space="preserve">ENERO: 	</t>
    </r>
    <r>
      <rPr>
        <sz val="8"/>
        <color theme="1"/>
        <rFont val="Arial"/>
        <family val="2"/>
      </rPr>
      <t>LAS 3 RESOLUCIONES AUN NO SALEN REGISTRADAS, POR LO TANTO NO SE PUEDEN REPORTAR LAS 8 UNIDADES PREDIALES ESPERADAS PARA ESTE MES.</t>
    </r>
    <r>
      <rPr>
        <b/>
        <sz val="8"/>
        <color theme="1"/>
        <rFont val="Arial"/>
        <family val="2"/>
      </rPr>
      <t xml:space="preserve">
FEBRERO:</t>
    </r>
    <r>
      <rPr>
        <sz val="8"/>
        <color theme="1"/>
        <rFont val="Arial"/>
        <family val="2"/>
      </rPr>
      <t xml:space="preserve"> PARA ESTE MES DE FEBRERO REPORTAMOS UN TOTAL DE 31 UNIDADES PREDIALES CEDIDAS Y REGISTRADAS EFECTIVAMENTE A LOS BENEFICIARIOS DEL PROGRAMA DE TITULACIÓN DE BIENES FISCALES URBANOS CORRESPONDIENTES A 7 RESOLUCIONES DEBIDAMENTE REGISTRADAS, DICHA INFORMACIÓN SE ENCUENTRA CONSOLIDADA EN EL FORMATO DE GEORREFERENCIACIÓN QUE SE ADJUNTA EN ESTE REGISTRO Y LAS CONSTANCIAS DE INSCRIPCIÓN DE REGISTRO EN LA CARPETA DEL TEAMS TITULACIÓN RESOLUCIONES REGISTRADAS.</t>
    </r>
    <r>
      <rPr>
        <b/>
        <sz val="8"/>
        <color theme="1"/>
        <rFont val="Arial"/>
        <family val="2"/>
      </rPr>
      <t xml:space="preserve">
MARZO: 	</t>
    </r>
    <r>
      <rPr>
        <sz val="8"/>
        <color theme="1"/>
        <rFont val="Arial"/>
        <family val="2"/>
      </rPr>
      <t>PARA ESTE MES DE MARZO REPORTAMOS UN TOTAL DE 28 UNIDADES PREDIALES CEDIDAS Y REGISTRADAS EFECTIVAMENTE A LOS BENEFICIARIOS DEL PROGRAMA DE TITULACIÓN DE BIENES FISCALES URBANOS CORRESPONDIENTES A 4 RESOLUCIONES DEBIDAMENTE REGISTRADAS, DICHA INFORMACIÓN SE ENCUENTRA CONSOLIDADA EN EL FORMATO DE GEORREFERENCIACIÓN QUE SE ADJUNTA EN ESTE REGISTRO Y LAS CONSTANCIAS DE INSCRIPCIÓN DE REGISTRO EN LA CARPETA DEL TEAMS TITULACIÓN RESOLUCIONES REGISTRADAS.</t>
    </r>
    <r>
      <rPr>
        <b/>
        <sz val="8"/>
        <color theme="1"/>
        <rFont val="Arial"/>
        <family val="2"/>
      </rPr>
      <t xml:space="preserve">
ABRIL: </t>
    </r>
    <r>
      <rPr>
        <sz val="8"/>
        <color theme="1"/>
        <rFont val="Arial"/>
        <family val="2"/>
      </rPr>
      <t>PARA ESTE MES DE ABRIL NO SE REPORTAN UNIDADES PREDIALES CEDIDAS Y REGISTRADAS, DADO QUE AUN SE ENCUENTRAN EN NSCRIPCIÓN DE REGISTRO Y EN NUMERACIÓN Y FIRMAS DE LA SUBSECRETARIA DE SUMINISTROS Y SERVICIOS DEL DISTRITO DE MEDELLÍN.</t>
    </r>
    <r>
      <rPr>
        <b/>
        <sz val="8"/>
        <color theme="1"/>
        <rFont val="Arial"/>
        <family val="2"/>
      </rPr>
      <t xml:space="preserve">
MAYO: 	</t>
    </r>
    <r>
      <rPr>
        <sz val="8"/>
        <color theme="1"/>
        <rFont val="Arial"/>
        <family val="2"/>
      </rPr>
      <t>PARA ESTE MES DE MAYO REPORTAMOS UN TOTAL DE 51 UNIDADES PREDIALES CEDIDAS Y REGISTRADAS EFECTIVAMENTE A LOS BENEFICIARIOS DEL PROGRAMA DE TITULACIÓN DE BIENES FISCALES URBANOS CORRESPONDIENTES A 18 RESOLUCIONES DEBIDAMENTE REGISTRADAS, DICHA INFORMACIÓN SE ENCUENTRA CONSOLIDADA EN EL FORMATO DE GEORREFERENCIACIÓN QUE SE ADJUNTA EN ESTE REGISTRO Y LAS CONSTANCIAS DE INSCRIPCION DE REGISTRO EN LA CARPETA DEL TEAMS TITULACION RESOLUCIONES REGISTRADAS.</t>
    </r>
    <r>
      <rPr>
        <b/>
        <sz val="8"/>
        <color theme="1"/>
        <rFont val="Arial"/>
        <family val="2"/>
      </rPr>
      <t xml:space="preserve">
JUNIO: 	</t>
    </r>
    <r>
      <rPr>
        <sz val="8"/>
        <color theme="1"/>
        <rFont val="Arial"/>
        <family val="2"/>
      </rPr>
      <t>PARA ESTE MES DE JUNIO REPORTAMOS UN TOTAL DE 31 UNIDADES PREDIALES CEDIDAS Y REGISTRADAS EFECTIVAMENTE A LOS BENEFICIARIOS DEL PROGRAMA DE TITULACIÓN DE BIENES FISCALES URBANOS CORRESPONDIENTES A 11 RESOLUCIONES DEBIDAMENTE REGISTRADAS, DICHA INFORMACIÓN SE ENCUENTRA CONSOLIDADA EN EL FORMATO DE GEORREFERENCIACIÓN QUE SE ADJUNTA EN ESTE REGISTRO Y LAS CONSTANCIAS DE INSCRIPCION DE REGISTRO EN LA CARPETA DEL TEAMS TITULACION RESOLUCIONES REGISTRADAS.</t>
    </r>
    <r>
      <rPr>
        <b/>
        <sz val="8"/>
        <color theme="1"/>
        <rFont val="Arial"/>
        <family val="2"/>
      </rPr>
      <t xml:space="preserve">
JULIO: </t>
    </r>
    <r>
      <rPr>
        <sz val="8"/>
        <color theme="1"/>
        <rFont val="Arial"/>
        <family val="2"/>
      </rPr>
      <t xml:space="preserve">	PARA ESTE MES DE JULIO REPORTAMOS UN TOTAL DE 41 UNIDADES PREDIALES CEDIDAS Y REGISTRADAS EFECTIVAMENTE A LOS BENEFICIARIOS DEL PROGRAMA DE TITULACIÓN DE BIENES FISCALES URBANOS CORRESPONDIENTES A 19 RESOLUCIONES DEBIDAMENTE REGISTRADAS, DICHA INFORMACIÓN SE ENCUENTRA CONSOLIDADA EN EL FORMATO DE GEORREFERENCIACIÓN QUE SE ADJUNTA EN ESTE REGISTRO Y LAS CONSTANCIAS DE INSCRIPCION DE REGISTRO EN LA CARPETA DEL TEAMS TITULACION RESOLUCIONES REGISTRADAS.
</t>
    </r>
    <r>
      <rPr>
        <b/>
        <sz val="8"/>
        <color theme="1"/>
        <rFont val="Arial"/>
        <family val="2"/>
      </rPr>
      <t xml:space="preserve">AGOSTO: </t>
    </r>
    <r>
      <rPr>
        <sz val="8"/>
        <color theme="1"/>
        <rFont val="Arial"/>
        <family val="2"/>
      </rPr>
      <t xml:space="preserve">	PARA ESTE MES DE AGOSTO REPORTAMOS UN TOTAL DE 42 UNIDADES PREDIALES CEDIDAS Y REGISTRADAS EFECTIVAMENTE A LOS BENEFICIARIOS DEL PROGRAMA DE TITULACIÓN DE BIENES FISCALES URBANOS CORRESPONDIENTES A 15 RESOLUCIONES DEBIDAMENTE REGISTRADAS, DICHA INFORMACIÓN SE ENCUENTRA CONSOLIDADA EN EL FORMATO DE GEORREFERENCIACIÓN QUE SE ADJUNTA EN ESTE REGISTRO Y LAS CONSTANCIAS DE INSCRIPCION DE REGISTRO EN LA CARPETA DEL TEAMS TITULACION RESOLUCIONES REGISTRADAS.</t>
    </r>
    <r>
      <rPr>
        <b/>
        <sz val="8"/>
        <color theme="1"/>
        <rFont val="Arial"/>
        <family val="2"/>
      </rPr>
      <t xml:space="preserve">
SEPTIEMBRE: </t>
    </r>
    <r>
      <rPr>
        <sz val="8"/>
        <color theme="1"/>
        <rFont val="Arial"/>
        <family val="2"/>
      </rPr>
      <t xml:space="preserve">PARA ESTE MES DE SEPTIEMBRE REPORTAMOS UN TOTAL DE 77 UNIDADES PREDIALES CEDIDAS Y REGISTRADAS EFECTIVAMENTE A LOS BENEFICIARIOS DEL PROGRAMA DE TITULACIÓN DE BIENES FISCALES URBANOS CORRESPONDIENTES A 23 RESOLUCIONES DEBIDAMENTE REGISTRADAS, DICHA INFORMACIÓN SE ENCUENTRA CONSOLIDADA EN EL FORMATO DE GEORREFERENCIACIÓN QUE SE ADJUNTA EN ESTE REGISTRO Y LAS CONSTANCIAS DE INSCRIPCION DE REGISTRO EN LA CARPETA DEL TEAMS TITULACION RESOLUCIONES REGISTRADAS.
</t>
    </r>
    <r>
      <rPr>
        <b/>
        <sz val="8"/>
        <color theme="1"/>
        <rFont val="Arial"/>
        <family val="2"/>
      </rPr>
      <t xml:space="preserve">OCTUBRE: </t>
    </r>
    <r>
      <rPr>
        <sz val="8"/>
        <color theme="1"/>
        <rFont val="Arial"/>
        <family val="2"/>
      </rPr>
      <t xml:space="preserve">	PARA ESTE MES DE OCTUBRE REPORTAMOS UN TOTAL DE 34 UNIDADES PREDIALES CEDIDAS Y REGISTRADAS EFECTIVAMENTE A LOS BENEFICIARIOS DEL PROGRAMA DE TITULACIÓN DE BIENES FISCALES URBANOS CORRESPONDIENTES A 9 RESOLUCIONES DEBIDAMENTE REGISTRADAS, DICHA INFORMACIÓN SE ENCUENTRA CONSOLIDADA EN EL FORMATO DE GEORREFERENCIACIÓN QUE SE ADJUNTA EN ESTE REGISTRO Y LAS CONSTANCIAS DE INSCRIPCION DE REGISTRO EN LA CARPETA DEL TEAMS TITULACION RESOLUCIONES REGISTRADAS.
</t>
    </r>
    <r>
      <rPr>
        <b/>
        <sz val="8"/>
        <color theme="1"/>
        <rFont val="Arial"/>
        <family val="2"/>
      </rPr>
      <t xml:space="preserve">NOVIEMBRE: </t>
    </r>
    <r>
      <rPr>
        <sz val="8"/>
        <color theme="1"/>
        <rFont val="Arial"/>
        <family val="2"/>
      </rPr>
      <t>PARA ESTE MES DE NOVIEMBRE REPORTAMOS UN TOTAL DE 4 UNIDADES PREDIALES CEDIDAS Y REGISTRADAS EFECTIVAMENTE A LOS BENEFICIARIOS DEL PROGRAMA DE TITULACIÓN DE BIENES FISCALES URBANOS CORRESPONDIENTES A 1 RESOLUCION DEBIDAMENTE REGISTRADA, DICHA INFORMACIÓN SE ENCUENTRA CONSOLIDADA EN EL FORMATO DE GEORREFERENCIACIÓN QUE SE ADJUNTA EN ESTE REGISTRO Y LA CONSTANCIA DE INSCRIPCION DE REGISTRO EN LA CARPETA DEL TEAMS TITULACION RESOLUCIONES REGISTRADAS. A LA FECHA SE ENCUENTRAN EN REGISTRO DE INSTRUMENTOS PUBLICOS 111 UNIDADES PREDIALES PARA COMPLETAR LQA META DE ESTE AÑO AL 100%.</t>
    </r>
    <r>
      <rPr>
        <b/>
        <sz val="8"/>
        <color theme="1"/>
        <rFont val="Arial"/>
        <family val="2"/>
      </rPr>
      <t xml:space="preserve">
DICIEMBRE:</t>
    </r>
    <r>
      <rPr>
        <sz val="8"/>
        <color theme="1"/>
        <rFont val="Arial"/>
        <family val="2"/>
      </rPr>
      <t xml:space="preserve"> PARA ESTE MES DE DICIEMBRE REPORTAMOS UN TOTAL DE 111 UNIDADES PREDIALES CEDIDAS A LOS BENEFICIARIOS DEL PROGRAMA DE TITULACIÓN DE BIENES FISCALES URBANOS CORRESPONDIENTES A 31 LOTES, DICHA INFORMACIÓN SE ENCUENTRA CONSOLIDADA EN EL FORMATO DE GEORREFERENCIACIÓN QUE SE ADJUNTA EN ESTE REGISTRO Y LA CONSTANCIA DE INSCRIPCION DE REGISTRO EN LA CARPETA DEL TEAMS TITULACION RESOLUCIONES REGISTRADAS.</t>
    </r>
  </si>
  <si>
    <r>
      <t xml:space="preserve">ENERO: </t>
    </r>
    <r>
      <rPr>
        <sz val="8"/>
        <color theme="1"/>
        <rFont val="Arial"/>
        <family val="2"/>
      </rPr>
      <t>PARA EL MES DE ENERO SE REALIZARON 7 NOTIFICACIONES DE INGRESO PARA EL SUBSIDIO DISTRITAL DE ARRENDAMIENTO TEMPORAL - SDAT A HOGARES QUE CUMPLEN CON LOS REQUISITOS, Y NO SE LOGRARON VALIDAR CONTRATOS NUEVOS. PARA EL MES DE ENEROSE PRESENTAN UN TOTAL DE 2279 HOGARES ACTIVOS BENEFICIARIOS DEL SDAT. ES IMPORTANTE RESALTAR QUE LOS HOGARES NOTIFICADOS CUENTAN CON DOS MESES PARA PRESENTAR LA DOCUMENTACION CORRESPONDIENTE PARA EL INGRESO COMO BENEFICIARIOS DEL SDAT</t>
    </r>
    <r>
      <rPr>
        <b/>
        <sz val="8"/>
        <color theme="1"/>
        <rFont val="Arial"/>
        <family val="2"/>
      </rPr>
      <t xml:space="preserve">.
FEBRERO:	</t>
    </r>
    <r>
      <rPr>
        <sz val="8"/>
        <color theme="1"/>
        <rFont val="Arial"/>
        <family val="2"/>
      </rPr>
      <t xml:space="preserve">PARA EL MES DE FEBRERO SE REALIZARON 23 NOTIFICACIONES DE INGRESO PARA EL SUBSIDIO DISTRITAL DE ARRENDAMIENTO TEMPORAL - SDAT A HOGARES QUE CUMPLEN CON LOS REQUISITOS, Y SE LOGRARON VALIDAR 5 CONTRATOS NUEVOS. PARA EL MES DE FEBRERO SE PRESENTAN UN TOTAL DE 2265 HOGARES ACTIVOS BENEFICIARIOS DEL SDAT. ES IMPORTANTE RESALTAR QUE LOS HOGARES NOTIFICADOS CUENTAN CON DOS MESES PARA PRESENTAR LA DOCUMENTACION CORRESPONDIENTE PARA EL INGRESO COMO BENEFICIARIOS DEL SDAT.
</t>
    </r>
    <r>
      <rPr>
        <b/>
        <sz val="8"/>
        <color theme="1"/>
        <rFont val="Arial"/>
        <family val="2"/>
      </rPr>
      <t xml:space="preserve">MARZO: </t>
    </r>
    <r>
      <rPr>
        <sz val="8"/>
        <color theme="1"/>
        <rFont val="Arial"/>
        <family val="2"/>
      </rPr>
      <t xml:space="preserve">	PARA EL MES DE MARZO SE REALIZARON 57 NOTIFICACIONES DE INGRESO PARA EL SUBSIDIO DISTRITAL DE ARRENDAMIENTO TEMPORAL - SDAT A HOGARES QUE CUMPLEN CON LOS REQUISITOS, Y SE LOGRARON VALIDAR 11 CONTRATOS NUEVOS. PARA EL MES DE MARZO SE PRESENTAN UN TOTAL DE 2258 HOGARES ACTIVOS BENEFICIARIOS DEL SDAT. ES IMPORTANTE RESALTAR QUE LOS HOGARES NOTIFICADOS CUENTAN CON DOS MESES PARA PRESENTAR LA DOCUMENTACION CORRESPONDIENTE PARA EL INGRESO COMO BENEFICIARIOS DEL SDAT</t>
    </r>
    <r>
      <rPr>
        <b/>
        <sz val="8"/>
        <color theme="1"/>
        <rFont val="Arial"/>
        <family val="2"/>
      </rPr>
      <t xml:space="preserve">
ABRIL: 	</t>
    </r>
    <r>
      <rPr>
        <sz val="8"/>
        <color theme="1"/>
        <rFont val="Arial"/>
        <family val="2"/>
      </rPr>
      <t>PARA EL MES DE ABRIL SE REALIZARON 47 NOTIFICACIONES DE INGRESO PARA EL SUBSIDIO DISTRITAL DE ARRENDAMIENTO TEMPORAL - SDAT A HOGARES QUE CUMPLEN CON LOS REQUISITOS, Y SE LOGRO VALIDAR UN CONTRATO NUEVO. PARA EL MES DE ABRIL SE PRESENTAN UN TOTAL DE 2236 HOGARES ACTIVOS BENEFICIARIOS DEL SDAT. ES IMPORTANTE RESALTAR QUE LOS HOGARES NOTIFICADOS CUENTAN CON DOS MESES PARA PRESENTAR LA DOCUMENTACION CORRESPONDIENTE PARA EL INGRESO COMO BENEFICIARIOS DEL SDAT.</t>
    </r>
    <r>
      <rPr>
        <b/>
        <sz val="8"/>
        <color theme="1"/>
        <rFont val="Arial"/>
        <family val="2"/>
      </rPr>
      <t xml:space="preserve">
MAYO: 	</t>
    </r>
    <r>
      <rPr>
        <sz val="8"/>
        <color theme="1"/>
        <rFont val="Arial"/>
        <family val="2"/>
      </rPr>
      <t xml:space="preserve">PARA EL MES DE MAYO SE REALIZARON 12 NOTIFICACIONES DE INGRESO PARA EL SUBSIDIO DISTRITAL DE ARRENDAMIENTO TEMPORAL - SDAT A HOGARES QUE CUMPLEN CON LOS REQUISITOS, Y SE LOGRO VALIDAR UN CONTRATO NUEVO. PARA EL MES DE MAYO SE PRESENTAN UN TOTAL DE 2235 HOGARES ACTIVOS BENEFICIARIOS DEL SDAT. ES IMPORTANTE RESALTAR QUE LOS HOGARES NOTIFICADOS CUENTAN CON DOS MESES PARA PRESENTAR LA DOCUMENTACION CORRESPONDIENTE PARA EL INGRESO COMO BENEFICIARIOS DEL SDAT.
</t>
    </r>
    <r>
      <rPr>
        <b/>
        <sz val="8"/>
        <color theme="1"/>
        <rFont val="Arial"/>
        <family val="2"/>
      </rPr>
      <t xml:space="preserve">JUNIO: </t>
    </r>
    <r>
      <rPr>
        <sz val="8"/>
        <color theme="1"/>
        <rFont val="Arial"/>
        <family val="2"/>
      </rPr>
      <t xml:space="preserve">	PARA EL MES DE JUNIO SE REALIZARON 15 NOTIFICACIONES DE INGRESO PARA EL SUBSIDIO DISTRITAL DE ARRENDAMIENTO TEMPORAL - SDAT A HOGARES QUE CUMPLEN CON LOS REQUISITOS DEL DECRETO 0809 DE 2024 , Y SE LOGRARON VALIDAR 4 CONTRATOS NUEVOS. PARA EL MES DE JUNIO SE PRESENTAN UN TOTAL DE 2234 HOGARES ACTIVOS BENEFICIARIOS DEL SDAT. ES IMPORTANTE RESALTAR QUE LOS HOGARES NOTIFICADOS CUENTAN CON DOS MESES PARA PRESENTAR LA DOCUMENTACION CORRESPONDIENTE PARA EL INGRESO COMO BENEFICIARIOS DEL SDAT. POR OTRA PARTE A RAÍZ DE LA CALAMIDAD PUBLICA DECLARADA POR LA DISTRITO DE MEDELLÍN, SE DETERMINO LA ATENCIÓN DE LOS HOGARES AFECTADOS POR LA TEMPORADA DE LLUVIA MEDIANTE LA RESOLUCION DE CONFORMIDAD CON LA ENTRADA EN VIGENCIA DEL DECRETO DISTRITAL 363 DE 2025, “POR MEDIO DEL CUAL SE DECLARA LA CALAMIDAD PÚBLICA EN EL DISTRITO ESPECIAL DE CIENCIA, TECNOLOGÍA E INNOVACIÓN DE MEDELLÍN, PARA ENFRENTAR LAS CONSECUENCIAS DE LA TEMPORADA DE LLUVIAS PARA EL SEGUNDO TRIMESTRE DE 2025”. EL INSTITUTO SOCIAL DE VIVIENDA Y HÁBITAT DE MEDELLÍN -ISVIMED, EXPIDIÓ LAS RESOLUCIONES N° 850 DE 2025 Y 1088 DE 2025, POR MEDIO DE LAS CUALES, SE ESTABLECIÓ EL PROCEDIMIENTO PARA LA ATENCIÓN DE LOS HOGARES REMITIDOS PARA SER BENEFICIARIOS CON EL SUBSIDIO DISTRITAL DE ARRENDAMIENTO TEMPORAL -SDAT-, QUE, EN EL MARCO DE LA CALAMIDAD PÚBLICA, OCASIONADA POR LA OLA INVERNAL, REQUIEREN ATENCIÓN POR UN PERÍODO INICIAL DE TRES (3) MESES. A LA FECHA SE PRESENTA UN TOTAL DE 811 HOGARES NOTIFICADOS DE LOS CUALES 346 YA RECIBIERON EL SDAT</t>
    </r>
    <r>
      <rPr>
        <b/>
        <sz val="8"/>
        <color theme="1"/>
        <rFont val="Arial"/>
        <family val="2"/>
      </rPr>
      <t xml:space="preserve">.
JULIO: </t>
    </r>
    <r>
      <rPr>
        <sz val="8"/>
        <color theme="1"/>
        <rFont val="Arial"/>
        <family val="2"/>
      </rPr>
      <t xml:space="preserve">		PARA EL MES DE JULIO SE REALIZARON 59 NOTIFICACIONES DE INGRESO PARA EL SUBSIDIO DISTRITAL DE ARRENDAMIENTO TEMPORAL - SDAT A HOGARES QUE CUMPLEN CON LOS REQUISITOS DEL DECRETO 0809 DE 2024 , Y SE VALIDARON 3 CONTRATOS NUEVOS. PARA EL MES DE JULIO SE PRESENTAN UN TOTAL DE 2236 HOGARES ACTIVOS BENEFICIARIOS DEL SDAT.
</t>
    </r>
    <r>
      <rPr>
        <b/>
        <sz val="8"/>
        <color theme="1"/>
        <rFont val="Arial"/>
        <family val="2"/>
      </rPr>
      <t xml:space="preserve">AGOSTO: </t>
    </r>
    <r>
      <rPr>
        <sz val="8"/>
        <color theme="1"/>
        <rFont val="Arial"/>
        <family val="2"/>
      </rPr>
      <t xml:space="preserve">	PARA EL MES DE AGOSTO SE REALIZARON 130 NOTIFICACIONES DE INGRESO PARA EL SUBSIDIO DISTRITAL DE ARRENDAMIENTO TEMPORAL - SDAT A HOGARES QUE CUMPLEN CON LOS REQUISITOS DEL DECRETO 0809 DE 2024 , Y SE VALIDARON 2 CONTRATOS NUEVOS. PARA EL MES DE AGOSTO SE PRESENTAN UN TOTAL DE 2231 HOGARES ACTIVOS BENEFICIARIOS DEL SDAT</t>
    </r>
    <r>
      <rPr>
        <b/>
        <sz val="8"/>
        <color theme="1"/>
        <rFont val="Arial"/>
        <family val="2"/>
      </rPr>
      <t xml:space="preserve">.
SEPTIEMBRE: </t>
    </r>
    <r>
      <rPr>
        <sz val="8"/>
        <color theme="1"/>
        <rFont val="Arial"/>
        <family val="2"/>
      </rPr>
      <t xml:space="preserve">PARA EL MES DE SEPTIEMBRE SE REALIZARON 156 NOTIFICACIONES DE INGRESO PARA EL SUBSIDIO DISTRITAL DE ARRENDAMIENTO TEMPORAL - SDAT A HOGARES QUE CUMPLEN CON LOS REQUISITOS DEL DECRETO 0809 DE 2024 , Y SE VALIDARON 9 CONTRATOS NUEVOS. PARA EL MES DE SEPTIEMBRE SE PRESENTAN UN TOTAL DE 2244 HOGARES ACTIVOS BENEFICIARIOS DEL SDAT.
</t>
    </r>
    <r>
      <rPr>
        <b/>
        <sz val="8"/>
        <color theme="1"/>
        <rFont val="Arial"/>
        <family val="2"/>
      </rPr>
      <t xml:space="preserve">OCTUBRE: </t>
    </r>
    <r>
      <rPr>
        <sz val="8"/>
        <color theme="1"/>
        <rFont val="Arial"/>
        <family val="2"/>
      </rPr>
      <t xml:space="preserve">	PARA EL MES DE OCTUBRE SE REALIZARON 241 NOTIFICACIONES DE INGRESO PARA EL SUBSIDIO DISTRITAL DE ARRENDAMIENTO TEMPORAL - SDAT A HOGARES QUE CUMPLEN CON LOS REQUISITOS DEL DECRETO 0809 DE 2024 , Y SE VALIDO UN SOLO CONTRATO NUEVO. PARA EL MES DE OCTUBRE SE PRESENTAN UN TOTAL DE 2230 HOGARES ACTIVOS BENEFICIARIOS DEL SDAT.
</t>
    </r>
    <r>
      <rPr>
        <b/>
        <sz val="8"/>
        <color theme="1"/>
        <rFont val="Arial"/>
        <family val="2"/>
      </rPr>
      <t xml:space="preserve">NOVIEMBRE: </t>
    </r>
    <r>
      <rPr>
        <sz val="8"/>
        <color theme="1"/>
        <rFont val="Arial"/>
        <family val="2"/>
      </rPr>
      <t>PARA EL MES DE NOVIEMBRE SE REALIZARON 70 NOTIFICACIONES DE INGRESO PARA EL SUBSIDIO DISTRITAL DE ARRENDAMIENTO TEMPORAL - SDAT A HOGARES QUE CUMPLEN CON LOS REQUISITOS DEL DECRETO 0809 DE 2024 , Y SE VALIDO SOLO UN CONTRATO NUEVO. PARA EL MES DE NOVIEMBRE SE PRESENTAN UN TOTAL DE 2235 HOGARES ACTIVOS BENEFICIARIOS DEL SDAT</t>
    </r>
    <r>
      <rPr>
        <b/>
        <sz val="8"/>
        <color theme="1"/>
        <rFont val="Arial"/>
        <family val="2"/>
      </rPr>
      <t xml:space="preserve">.
DICIEMBRE: </t>
    </r>
    <r>
      <rPr>
        <sz val="8"/>
        <color theme="1"/>
        <rFont val="Arial"/>
        <family val="2"/>
      </rPr>
      <t>PARA EL MES DE DICIEMBRE SE REALIZARON 75 NOTIFICACIONES DE INGRESO PARA EL SUBSIDIO DISTRITAL DE ARRENDAMIENTO TEMPORAL - SDAT A HOGARES QUE CUMPLEN CON LOS REQUISITOS DEL DECRETO 0809 DE 2024 , Y SE VALIDARON TRES CONTRATOS NUEVOS. PARA EL MES DE DICIEMBRE SE PRESENTAN UN TOTAL DE 2241 HOGARES ACTIVOS BENEFICIARIOS DEL SDAT.</t>
    </r>
  </si>
  <si>
    <r>
      <t xml:space="preserve">	ENERO: </t>
    </r>
    <r>
      <rPr>
        <sz val="8"/>
        <color theme="1"/>
        <rFont val="Arial"/>
        <family val="2"/>
      </rPr>
      <t xml:space="preserve">SE ASIGNARON TRES SDV PARA LOS PROYECTOS HABITACIONALES (2 POBLACION DEMANDA LIBRE LA COLINITA) (1 ARRENDAMIENTO TEMPORAL LA MONTAÑA BLOQUE 8).
</t>
    </r>
    <r>
      <rPr>
        <b/>
        <sz val="8"/>
        <color theme="1"/>
        <rFont val="Arial"/>
        <family val="2"/>
      </rPr>
      <t xml:space="preserve">FEBRERO: </t>
    </r>
    <r>
      <rPr>
        <sz val="8"/>
        <color theme="1"/>
        <rFont val="Arial"/>
        <family val="2"/>
      </rPr>
      <t xml:space="preserve">	SE REALIZARON 4 ASIGNACIONES DE SUBSIDIO DISTRITAL DE VIVIENDA, A BENEFICIARIOS POBLACION REASENTAMIENTO POR OBRA PUBLICA (01) Y ARRENDAMIENTO TEMPORAL (03)</t>
    </r>
    <r>
      <rPr>
        <b/>
        <sz val="8"/>
        <color theme="1"/>
        <rFont val="Arial"/>
        <family val="2"/>
      </rPr>
      <t xml:space="preserve">.
MARZO: </t>
    </r>
    <r>
      <rPr>
        <sz val="8"/>
        <color theme="1"/>
        <rFont val="Arial"/>
        <family val="2"/>
      </rPr>
      <t xml:space="preserve">	EN EL MES DE MARZO SE ASIGNARON LA TOTALIDAD DE 26 SUBSIDIOS DISTRITALES DE VIVIENDA, 25 EN EL MARCO DE LA ESTRATEGIA COMPRA TU CASA Y 01 PARA LA POBLACION DE ARRENDAMIENTO TEMPORAL</t>
    </r>
    <r>
      <rPr>
        <b/>
        <sz val="8"/>
        <color theme="1"/>
        <rFont val="Arial"/>
        <family val="2"/>
      </rPr>
      <t xml:space="preserve">.
ABRIL: </t>
    </r>
    <r>
      <rPr>
        <sz val="8"/>
        <color theme="1"/>
        <rFont val="Arial"/>
        <family val="2"/>
      </rPr>
      <t xml:space="preserve">EN EL MES DE ABRIL DEL PRESENTE AÑO SE ASIGNARON 14 SUBSIDIOS DISTRITALES DE VIVIENDA; 2 EN EL MARCO DE LA ESTRATEGIA COMPRA TU CASA, POBLACION DEMANDA LIBRE VIVIENDA; Y 12 POBLACION ARRENDAMIENTO TEMPORAL VIVIENDA USADA.
</t>
    </r>
    <r>
      <rPr>
        <b/>
        <sz val="8"/>
        <color theme="1"/>
        <rFont val="Arial"/>
        <family val="2"/>
      </rPr>
      <t>MAYO:</t>
    </r>
    <r>
      <rPr>
        <sz val="8"/>
        <color theme="1"/>
        <rFont val="Arial"/>
        <family val="2"/>
      </rPr>
      <t xml:space="preserve"> EN EL MES DE MAYO DEL PRESENTE AÑO SE ASIGNARON 16 SUBSIDIOS DISTRITALES DE VIVIENDA; 14 EN EL MARCO DE LA ESTRATEGIA COMPRA TU CASA, 01 POBLACION ARRENDAMIENTO TEMPORAL VIVIENDA USADA Y 01 POBLACION DEMANDA LIBRE LA COLINITA.</t>
    </r>
    <r>
      <rPr>
        <b/>
        <sz val="8"/>
        <color theme="1"/>
        <rFont val="Arial"/>
        <family val="2"/>
      </rPr>
      <t xml:space="preserve">
JUNIO: 	</t>
    </r>
    <r>
      <rPr>
        <sz val="8"/>
        <color theme="1"/>
        <rFont val="Arial"/>
        <family val="2"/>
      </rPr>
      <t>EN EL MES DE JUNIO DEL PRESENTE AÑO SE ASIGNARON 19 SUBSIDIOS DISTRITALES DE VIVIENDA; 14 EN EL MARCO DE LA ESTRATEGIA COMPRA TU CASA, 04 SUBSIDIOS PARA POBLACIÓN DE DEMANDA LIBRE LA PLAYITA Y 01 SUBSIDIO PARA VIVIENDA USADA ARRENDAMIENTO TEMPORAL</t>
    </r>
    <r>
      <rPr>
        <b/>
        <sz val="8"/>
        <color theme="1"/>
        <rFont val="Arial"/>
        <family val="2"/>
      </rPr>
      <t xml:space="preserve">
JULIO: 	</t>
    </r>
    <r>
      <rPr>
        <sz val="8"/>
        <color theme="1"/>
        <rFont val="Arial"/>
        <family val="2"/>
      </rPr>
      <t xml:space="preserve">	EN EL MES DE JULIO DEL PRESENTE AÑO SE ASIGNARON UN TOTAL DE TREINTA Y SEIS (36) SUBSIDIOS DISTRITALES DE VIVIENDA. DE ESTOS, TREINTA Y CUATRO (34) FUERON DESTINADOS A POBLACIÓN DE DEMANDA LIBRE, DE LOS CUALES TREINTA Y DOS (32) SE OTORGARON EN EL MARCO DE LA ESTRATEGIA COMPRA TU CASA, Y DOS (2) FUERON ASIGNADOS A LOS PROYECTOS LA COLINITA Y LA PLAYITA. ADICIONALMENTE, SE ADJUDICARON DOS (2) SUBSIDIOS PARA VIVIENDA USADA BAJO LA MODALIDAD DE OBRA PÚBLICA OP.
</t>
    </r>
    <r>
      <rPr>
        <b/>
        <sz val="8"/>
        <color theme="1"/>
        <rFont val="Arial"/>
        <family val="2"/>
      </rPr>
      <t xml:space="preserve">AGOSTO: </t>
    </r>
    <r>
      <rPr>
        <sz val="8"/>
        <color theme="1"/>
        <rFont val="Arial"/>
        <family val="2"/>
      </rPr>
      <t xml:space="preserve">	EN EL MES DE AGOSTO DEL PRESENTE AÑO SE ASIGNARON UN TOTAL DE VEINTICINCO (25) SUBSIDIOS DISTRITALES DE VIVIENDA. DE ESTOS, VEINTICINCO (25) FUERON DESTINADOS A POBLACIÓN DE DEMANDA LIBRE, DE LOS CUALES VEINTICUATRO (24) SE OTORGARON EN EL MARCO DE LA ESTRATEGIA COMPRA TU CASA Y UNO (1) FUE ASIGNADO AL PROYECTO HABITACIONAL LA PLAYITA.</t>
    </r>
    <r>
      <rPr>
        <b/>
        <sz val="8"/>
        <color theme="1"/>
        <rFont val="Arial"/>
        <family val="2"/>
      </rPr>
      <t xml:space="preserve">
SEPTIEMBRE: </t>
    </r>
    <r>
      <rPr>
        <sz val="8"/>
        <color theme="1"/>
        <rFont val="Arial"/>
        <family val="2"/>
      </rPr>
      <t>EN EL MES DE SEPTIEMBRE DEL PRESENTE AÑO SE ASIGNARON UN TOTAL DE SESENTA Y CUATRO (64) SUBSIDIOS DISTRITALES DE VIVIENDA. DE ESTOS, SESENTA Y CUATRO (64) FUERON DESTINADOS A POBLACIÓN DE DEMANDA LIBRE, DE LOS CUALES SESENTA Y DOS (62) SE OTORGARON EN EL MARCO DE LA ESTRATEGIA COMPRA TU CASA, Y DOS (2) SE ASIGNARON A LOS PROYECTOS HABITACIONALES MIRADOR DE LA CASCADA Y VENTTO.</t>
    </r>
    <r>
      <rPr>
        <b/>
        <sz val="8"/>
        <color theme="1"/>
        <rFont val="Arial"/>
        <family val="2"/>
      </rPr>
      <t xml:space="preserve">
OCTUBRE: 	</t>
    </r>
    <r>
      <rPr>
        <sz val="8"/>
        <color theme="1"/>
        <rFont val="Arial"/>
        <family val="2"/>
      </rPr>
      <t xml:space="preserve">EN EL MES DE OCTUBRE DEL PRESENTE AÑO SE ASIGNARON UN TOTAL DE TREINTA Y DOS (32) SUBSIDIOS DISTRITALES DE VIVIENDA. DE ESTOS, UNO (1) FUE OTORGADO PARA VIVIENDA USADA POR REASENTAMIENTO DEBIDO A OBRA PÚBLICA; ONCE (11) FUERON DESTINADOS A POBLACIÓN EN CONDICIÓN DE ARRENDAMIENTO TEMPORAL; Y VEINTE (20) SE ASIGNARON A POBLACIÓN DE DEMANDA LIBRE, DE LOS CUALES DIECINUEVE (19) SE OTORGARON EN EL MARCO DE LA ESTRATEGIA COMPRA TU CASA, Y UNO (1) SE ASIGNÓ AL PROYECTO HABITACIONAL VENTTO.
</t>
    </r>
    <r>
      <rPr>
        <b/>
        <sz val="8"/>
        <color theme="1"/>
        <rFont val="Arial"/>
        <family val="2"/>
      </rPr>
      <t xml:space="preserve">NOVIEMBRE: </t>
    </r>
    <r>
      <rPr>
        <sz val="8"/>
        <color theme="1"/>
        <rFont val="Arial"/>
        <family val="2"/>
      </rPr>
      <t>EN EL MES DE NOVIEMBRE DEL PRESENTE AÑO SE ASIGNARON UN TOTAL DE DIECIOCHO (18) SUBSIDIOS DISTRITALES DE VIVIENDA. DE ESTOS, CUATRO (4) FUERON OTORGADOS A LA POBLACIÓN EN ARRENDAMIENTO TEMPORAL PARA VIVIENDA USADA POR REASENTAMIENTO DEBIDO A OBRA PÚBLICA O DESASTRE, Y CATORCE (14) SE DESTINARON A POBLACIÓN DE DEMANDA LIBRE, DE LOS CUALES ONCE (11) FUERON ASIGNADOS EN EL MARCO DE LA ESTRATEGIA COMPRA TU CASA, Y LOS TRES (3) RESTANTES CORRESPONDIERON A LOS PROYECTOS HABITACIONALES EL TIROL, MIRADOR DE LA CASCADA Y LA PLAYITA.</t>
    </r>
    <r>
      <rPr>
        <b/>
        <sz val="8"/>
        <color theme="1"/>
        <rFont val="Arial"/>
        <family val="2"/>
      </rPr>
      <t xml:space="preserve">
DICIEMBRE: </t>
    </r>
    <r>
      <rPr>
        <sz val="8"/>
        <color theme="1"/>
        <rFont val="Arial"/>
        <family val="2"/>
      </rPr>
      <t>EN EL MES DE DICIEMBRE DEL PRESENTE AÑO SE ASIGNARON UN TOTAL DE CUATROCIENTOS DOCE (412) SUBSIDIOS DISTRITALES DE VIVIENDA, DE LOS CUALES UNO (1) FUE OTORGADO A POBLACIÓN EN ARRENDAMIENTO TEMPORAL PARA LA ADQUISICIÓN DE VIVIENDA USADA, POR REASENTAMIENTO POR OBRA PÚBLICA O DESASTRE, Y CUATROCIENTOS ONCE (411) SE DESTINARON A POBLACIÓN DE DEMANDA LIBRE; DE ESTOS ÚLTIMOS, DIECINUEVE (19) CORRESPONDIERON A LA ESTRATEGIA “COMPRA TU CASA”, MIENTRAS QUE TRESCIENTOS NOVENTA Y DOS (392) FUERON OTORGADOS PARA PROYECTOS HABITACIONALES OFERTADOS EN LA FERIA DISTRITAL DE VIVIENDA, DISTRIBUIDOS ASÍ: BREZZE (172), VERDE AGUA (135) Y COLINAS DE OCCIDENTE (85).</t>
    </r>
  </si>
  <si>
    <r>
      <t xml:space="preserve">ENERO: 	</t>
    </r>
    <r>
      <rPr>
        <sz val="8"/>
        <color theme="1"/>
        <rFont val="Arial"/>
        <family val="2"/>
      </rPr>
      <t>PARA EL MES DE ENERO SE REALIZA GESTIONES PARA DEFINIR LOS PLANES DE TRABAJO DEL AÑO 2025 CON RESPECTO AL CUMPLIMIENTO DEL DECRETO MUNICIPAL 145 DE 2019 POR EL CUAL SE REGLAMENTA LA POLITICA PUBLICA DE INQUILINATOS DE LA CIUDAD DE MEDELLIN. ESTAS CONSISTIERON EN: REUNION INTERNAS CUYO OBJETIVO FUE EL ESTUDIO Y ANALISIS DEL PLAN TACTICO Y COMO LLEVAR A CABO EL CUMPLIMIENTO DE LA POLITICA . DESDE LA UNIDAD DE NIÑEZ REPORTAN 13 ACOMPAÑAMIENTOS SOCIALES A ENTORNO PROTECTORES EN INQUILINATOS DE LOS CUALES REALIZARON 7 MICROTALLERES DIRIGIDOS A ADMINISTRADORAS/ES Y 1 A FAMILIAS EN LOS CUALES PARTICIPARON UN TOTAL DE 13 PERSONAS ENTRE ADMINISTRADORES Y FAMILIAS EN LOS MICROTALLERES Y UN TOTAL DE 38 INTEGRANTES DE FAMILIAS HABITANTES DE INQUILINATOS EN ACTIVIDADES LUDICO PEDAGOGICAS.</t>
    </r>
    <r>
      <rPr>
        <b/>
        <sz val="8"/>
        <color theme="1"/>
        <rFont val="Arial"/>
        <family val="2"/>
      </rPr>
      <t xml:space="preserve">
FEBRERO:</t>
    </r>
    <r>
      <rPr>
        <sz val="8"/>
        <color theme="1"/>
        <rFont val="Arial"/>
        <family val="2"/>
      </rPr>
      <t xml:space="preserve"> PARA EL MES DE FEBRERO SE REALIZO DESDE LA SECRETARÍA DE EDUCACIÓN ACOMPAÑAMIENTO CON EL PROGRAMA “EN EL COLEGIO CONTAMOS CON VOS” "CAMPAÑA MATRICULA ECCV" EL CUAL IMPACTO UN TOTAL DE 40 INQUILINATOS UBICADOS EN LA COMUNA 10 EN LOS SECTOR DE LA CALLE 44 #43-96 HASTA LA CARRERA 43A #41ª, BENEFICIANDO UN TOTAL DE 21 PERSONAS DE COMUNIDADES EMBERAS, EXTRANJEROS (VENEZOLANOS) Y NACIONALES. A SU VEZ, LA UNIDAD DE NIÑEZ REPORTAN 14 ACOMPAÑAMIENTOS SOCIALES A ENTORNO PROTECTORES EN INQUILINATOS (RESALTADOS EN COLOR VIOLETA) DE LOS CUALES SE REALIZARON 6 MICROTALLERES DIRIGIDOS A ADMINISTRADORAS/ES (4) Y 2 A FAMILIAS; EN LOS CUALES PARTICIPARON UN TOTAL DE 8 PERSONAS; EN ACTIVIDADES LUDICO PEDAGOGICAS CON NIÑOS Y FAMILIAS SE IMPACTO UN TOTAL DE 56 PERSONAS EN INQUILINATOS DE LA COMUNA 10 LA CANDELARIA.</t>
    </r>
    <r>
      <rPr>
        <b/>
        <sz val="8"/>
        <color theme="1"/>
        <rFont val="Arial"/>
        <family val="2"/>
      </rPr>
      <t xml:space="preserve">
MARZO: </t>
    </r>
    <r>
      <rPr>
        <sz val="8"/>
        <color theme="1"/>
        <rFont val="Arial"/>
        <family val="2"/>
      </rPr>
      <t>PARA EL MES DE MARZO SE REALIZA LA PRIMERA MESA DE TRABAJO PARA LOS INQUILINATOS DE MEDELLÍN (18 DE MARZO DE 2025). SE REALIZO DESDE LA SECRETARÍA DE EDUCACIÓN ACOMPAÑAMIENTO CON EL PROGRAMA “EN EL COLEGIO CONTAMOS CON VOS” "CAMPAÑA MATRICULA ECCV" EL CUAL IMPACTO UN TOTAL DE 8 INQUILINATOS UBICADOS EN LA COMUNA 10 BARRIOS BOSTON Y LOS ÁNGELES, EN LOS SECTOR DE LA CARRERA 31 # 59A HASTA LA CALLE 53 CON LA CARRERA 37. POR OTRO LADO, LA UNIDAD DE NIÑEZ REPORTA 4 ACOMPAÑAMIENTOS SOCIALES A ENTORNO PROTECTORES EN INQUILINATOS (RESALTADOS EN COLOR VIOLETA) DE LOS CUALES SE REALIZARON 1 MICROTALLER Y 1 ENCUENTRO DIRIGIDO A ADMINISTRADORAS/ES, EN LOS CUALES PARTICIPARON UN TOTAL DE 7 PERSONAS; EN ACTIVIDADES LUDICO PEDAGÓGICAS Y SALIDAS PEDAGÓGICAS CON NIÑOS Y FAMILIAS SE IMPACTO UN TOTAL DE 21 FAMILIAS DE INQUILINATOS DE LA COMUNA 10 LA CANDELARIA.</t>
    </r>
    <r>
      <rPr>
        <b/>
        <sz val="8"/>
        <color theme="1"/>
        <rFont val="Arial"/>
        <family val="2"/>
      </rPr>
      <t xml:space="preserve">
ABRIL: 	</t>
    </r>
    <r>
      <rPr>
        <sz val="8"/>
        <color theme="1"/>
        <rFont val="Arial"/>
        <family val="2"/>
      </rPr>
      <t>PARA EL MES DE ABRIL SE REALIZA LA COMISIÓN DE GARANTÍA DE DERECHOS DE HABITANTES DE INQUILINATOS, PARA ESTA ASISTIERON 12 REPRESENTANTES DE LAS SECRETARIAS QUE HACEN PARTE DE LA COMISIÓN. SE REALIZO DESDE LA SECRETARÍA DE INCLUCIÓN SOCIAL UNIDAD DE FAMILIA MEDELLÍN REPORTA 60 ACOMPAÑAMIENTOS PARA LA VINCULACIÓN AL PROYECTO FFES DE LOS CUALES SE REALIZARON MICRO TALLER DIRIGIDO A LOS ADMINISTRADORES DEL INQUILINATO EN EL QUE SE HACE LA PRESENTACIÓN DEL ABORDAJE DE CAPTACIÓN DE HOGARES, PARA LA VINCULACIÓN AL PROYECTO FFES (FAMILIAS ENTORNOS SEGUROS) Y PARA SEGUIR ACOMPAÑANDO LOS INQUILINATO CON LAS DIFERENTES ACTIVIDADES DE LA COMUNA 10 LA CANDELARIA.</t>
    </r>
    <r>
      <rPr>
        <b/>
        <sz val="8"/>
        <color theme="1"/>
        <rFont val="Arial"/>
        <family val="2"/>
      </rPr>
      <t xml:space="preserve">
MAYO: </t>
    </r>
    <r>
      <rPr>
        <sz val="8"/>
        <color theme="1"/>
        <rFont val="Arial"/>
        <family val="2"/>
      </rPr>
      <t>SE REALIZO DESDE LA SECRETARÍA DE INCLUCIÓN SOCIAL, UNIDAD FAMILIA MEDELLÍN 14 ACOMPAÑAMIENTOS SOCIALES PARA LA VINCULACIÓN AL PROYECTO FFES, DE LOS CUALES SE REALIZARON MICRO TALLER DIRIGIDOS A LOS ADMINISTRADORES Y FAMILIAS DE LOS INQUILINATOS EN EL QUE SE HACE LA PRESENTACIÓN DEL ABORDAJE DE CAPTACIÓN DE HOGARES, PARA LA VINCULACIÓN AL PROYECTO FAMILIAS ENTORNOS SEGUROS Y PARA SEGUIR ACOMPAÑANDO LOS INQUILINATOS CON LAS DIFERENTES ACTIVIDADES; EN LA COMUNA 10, LA CANDELARIA. PARA EL MES DE MAYO SE REALIZA POR PARTE DE LA COMISIÓN DE GARANTÍA DE DERECHOS A LA POBLACIÓN HABITANTES DE INQUILINATOS, UNA MICRO-FERIA DE SERVICIOS PARA ACERCAR LA OFERTA DE LAS ENTIDADES DEL DISTRITO, ASISTIERON 7 ENTIDADES LAS CUALES HACEN PARTE DE LA COMISIÓN.</t>
    </r>
    <r>
      <rPr>
        <b/>
        <sz val="8"/>
        <color theme="1"/>
        <rFont val="Arial"/>
        <family val="2"/>
      </rPr>
      <t xml:space="preserve">
JUNIO: </t>
    </r>
    <r>
      <rPr>
        <sz val="8"/>
        <color theme="1"/>
        <rFont val="Arial"/>
        <family val="2"/>
      </rPr>
      <t>SE REALIZO DESDE BUEN COMIENZO 99 ACOMPAÑAMIENTOS SOCIALES A 160 NIÑOS Y NIÑAS CON ATENCIONES INTEGRALES EN LA MODALIDAD INSTITUCIONAL FLEXIBLE; EN LA COMUNA 10, LA CANDELARIA. PARA EL MES DE JUNIO SE REALIZA POR PARTE DE LA COMISIÓN DE GARANTÍA DE DERECHOS A LA POBLACIÓN HABITANTE DE INQUILINATOS, UNA MICRO-FERIA DE SERVICIOS PARA ACERCAR LA OFERTA INSTITUCIONAL; ASISTIERON 9 ENTIDADES LAS CUALES HACEN PARTE DE LA COMISIÓN.</t>
    </r>
    <r>
      <rPr>
        <b/>
        <sz val="8"/>
        <color theme="1"/>
        <rFont val="Arial"/>
        <family val="2"/>
      </rPr>
      <t xml:space="preserve">
JULIO: </t>
    </r>
    <r>
      <rPr>
        <sz val="8"/>
        <color theme="1"/>
        <rFont val="Arial"/>
        <family val="2"/>
      </rPr>
      <t>PARA EL MES DE JULIO SE REALIZA LA TERCERA MESA DE TRABAJO PARA LOS INQUILINATOS DE MEDELLÍN . SE REALIZO DESDE LA SECRETARÍA DE EDUCACIÓN ACOMPAÑAMIENTO CON EL PROGRAMA “EN EL COLEGIO CONTAMOS CON VOS” "CAMPAÑA MATRICULA ECCV" EL CUAL IMPACTO UN TOTAL DE 5 INQUILINATOS UBICADOS EN LA COMUNA 5 CASTILLA Y 6 DOCE DE OCTUBRE. GESTIONANDO ACOMPAÑAMIENTO A LA COMUNIDAD EN EL ACCESO A LA EDUCACIÓN DE NIÑOS, NIÑAS QUE HOY NO ESTÁN EN LAS INSTITUCIONES EDUCATIVAS DEL SECTOR.</t>
    </r>
    <r>
      <rPr>
        <b/>
        <sz val="8"/>
        <color theme="1"/>
        <rFont val="Arial"/>
        <family val="2"/>
      </rPr>
      <t xml:space="preserve">
AGOSTO: 	</t>
    </r>
    <r>
      <rPr>
        <sz val="8"/>
        <color theme="1"/>
        <rFont val="Arial"/>
        <family val="2"/>
      </rPr>
      <t>SE REALIZO DESDE LA SECRETARÍA DE EDUCACIÓN ACOMPAÑAMIENTO CON EL PROGRAMA “EN EL COLEGIO CONTAMOS CON VOS” "CAMPAÑA MATRICULA ECCV" EL CUAL IMPACTO UN TOTAL DE 13 INQUILINATOS UBICADOS EN LA COMUNA 10 LA CANDELARIA, EN EL BARRIO PRADO. GESTIONANDO ACOMPAÑAMIENTO A LA COMUNIDAD EN EL ACCESO A LA EDUCACIÓN DE NIÑOS, NIÑAS QUE HOY NO ESTÁN EN LAS INSTITUCIONES EDUCATIVAS DEL SECTOR. PARA EL MES DE AGOSTO SE REALIZA LA MICRO FERIA DE SERVICIOS DE LA COMISIÓN DE GARANTÍA DE DERECHOS DE HABITANTES DE INQUILINATOS, EN ESTA SE REALIZO ACOMPAÑAMIENTO SOCIAL A LA POBLACIÓN DE 9 INQUILINATOS CIRCUNDANTES DEL SITIO DONDE SE REALIZA LA ACTIVIDAD.</t>
    </r>
    <r>
      <rPr>
        <b/>
        <sz val="8"/>
        <color theme="1"/>
        <rFont val="Arial"/>
        <family val="2"/>
      </rPr>
      <t xml:space="preserve">
SEPTIEMBRE: </t>
    </r>
    <r>
      <rPr>
        <sz val="8"/>
        <color theme="1"/>
        <rFont val="Arial"/>
        <family val="2"/>
      </rPr>
      <t>SE REALIZÓ, DESDE LA COMISIÓN DE GARANTÍA DE DERECHOS A LA POBLACIÓN HABITANTE DE INQUILINATOS DE MEDELLÍN, LIDERADA POR ISVIMED, LA MICROFERIA DE SERVICIOS PROGRAMADA PARA EL 26 DE SEPTIEMBRE DE 2025, CON LA PARTICIPACIÓN DE LAS ENTIDADES Y ORGANIZACIONES QUE HACEN PARTE DE ESTA COMISIÓN. ESTA ACTIVIDAD IMPACTÓ UN TOTAL DE 10 INQUILINATOS UBICADOS EN EL SECTOR ESTACIÓN VILLA (EL BRONCE), EN LA CANDELARIA, COMUNA 10 DE MEDELLÍN, LLEVANDO LA OFERTA INSTITUCIONAL A ESTA POBLACIÓN.</t>
    </r>
    <r>
      <rPr>
        <b/>
        <sz val="8"/>
        <color theme="1"/>
        <rFont val="Arial"/>
        <family val="2"/>
      </rPr>
      <t xml:space="preserve">
OCTUBRE: 	</t>
    </r>
    <r>
      <rPr>
        <sz val="8"/>
        <color theme="1"/>
        <rFont val="Arial"/>
        <family val="2"/>
      </rPr>
      <t xml:space="preserve">SE REALIZO DESDE LA SECRETARÍA DE EDUCACIÓN ACOMPAÑAMIENTO CON EL PROGRAMA “EN EL COLEGIO CONTAMOS CON VOS” "CAMPAÑA MATRICULA ECCV" EL CUAL IMPACTO UN TOTAL DE 12 INQUILINATOS UBICADOS EN LA COMUNA 10 LA CANDELARIA, EN EL BARRIO VILLA NUEVA Y EL BARRIO LA MANSIÓN, COMUNA 8 VILLA HERMOSA. GESTIONANDO ACOMPAÑAMIENTO A LA COMUNIDAD EN EL ACCESO A LA EDUCACIÓN DE NIÑOS, NIÑAS QUE HOY NO ESTÁN EN LAS INSTITUCIONES EDUCATIVAS DEL SECTOR.
</t>
    </r>
    <r>
      <rPr>
        <b/>
        <sz val="8"/>
        <color theme="1"/>
        <rFont val="Arial"/>
        <family val="2"/>
      </rPr>
      <t>NOVIEMBRE:</t>
    </r>
    <r>
      <rPr>
        <sz val="8"/>
        <color theme="1"/>
        <rFont val="Arial"/>
        <family val="2"/>
      </rPr>
      <t xml:space="preserve"> 	DESDE LA MESA DE TRABAJO PARA LOS INQUILINATOS SE REALIZO EL EVENTO DE CIERRE CON EL OBJETIVO DE FAVORECER UN ESPACIO DE RECREACIÓN, INTEGRACIÓN Y BIENESTAR EMOCIONAL PARA NIÑOS Y NIÑAS ENTRE 0 Y 13 AÑOS EN SITUACIÓN DE VULNERABILIDAD, PROMOVIENDO EL JUEGO, LA CONFIANZA, LA EXPRESIÓN EMOCIONAL Y EL FORTALECIMIENTO DEL SENTIDO DE PERTENENCIA Y CUIDADO. IMPACTANDO CON ESTO INQUILINATOS DE LAS COMUNAS 3, 7 Y 10 DE LA CIUDAD DE MEDELLÍN Y UNAS 145 PESRSONAS DE LA POBLACION HABITANTE DE INQUILINATOS.
</t>
    </r>
    <r>
      <rPr>
        <b/>
        <sz val="8"/>
        <color theme="1"/>
        <rFont val="Arial"/>
        <family val="2"/>
      </rPr>
      <t xml:space="preserve">DICIEMBRE: </t>
    </r>
    <r>
      <rPr>
        <sz val="8"/>
        <color theme="1"/>
        <rFont val="Arial"/>
        <family val="2"/>
      </rPr>
      <t xml:space="preserve">	DURANTE ESTE PERIODO, SE REALIZÓ EL COMPARTIR DE CIERRE DE AÑO CON LA POBLACIÓN HABITANTE DE INQUILINATOS DEL SECTOR DE NIQUITAO. DE IGUAL MANERA, SE LLEVARON A CABO LAS REUNIONES DE LA COMISIÓN 1 (CONTROL Y SEGUIMIENTO) Y DE LA COMISIÓN 2 (GARANTÍA DE DERECHOS), LAS CUALES HACEN PARTE DE LA MESA DE TRABAJO PARA LOS INQUILINATOS DE MEDELLÍN.</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</si>
</sst>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3">
    <numFmt numFmtId="44" formatCode="_-&quot;$&quot;\ * #,##0.00_-;\-&quot;$&quot;\ * #,##0.00_-;_-&quot;$&quot;\ * &quot;-&quot;??_-;_-@_-"/>
    <numFmt numFmtId="43" formatCode="_-* #,##0.00_-;\-* #,##0.00_-;_-* &quot;-&quot;??_-;_-@_-"/>
    <numFmt numFmtId="164" formatCode="#,##0\ &quot;€&quot;;\-#,##0\ &quot;€&quot;"/>
    <numFmt numFmtId="165" formatCode="_-* #,##0.00\ &quot;€&quot;_-;\-* #,##0.00\ &quot;€&quot;_-;_-* &quot;-&quot;??\ &quot;€&quot;_-;_-@_-"/>
    <numFmt numFmtId="166" formatCode="_-&quot;$&quot;* #,##0.00_-;\-&quot;$&quot;* #,##0.00_-;_-&quot;$&quot;* &quot;-&quot;??_-;_-@_-"/>
    <numFmt numFmtId="167" formatCode="_(&quot;$&quot;\ * #,##0.00_);_(&quot;$&quot;\ * \(#,##0.00\);_(&quot;$&quot;\ * &quot;-&quot;??_);_(@_)"/>
    <numFmt numFmtId="168" formatCode="_(* #,##0.00_);_(* \(#,##0.00\);_(* &quot;-&quot;??_);_(@_)"/>
    <numFmt numFmtId="169" formatCode="&quot;$&quot;#,##0"/>
    <numFmt numFmtId="170" formatCode="_(* #,##0_);_(* \(#,##0\);_(* &quot;-&quot;??_);_(@_)"/>
    <numFmt numFmtId="171" formatCode="_(&quot;$&quot;\ * #,##0_);_(&quot;$&quot;\ * \(#,##0\);_(&quot;$&quot;\ * &quot;-&quot;??_);_(@_)"/>
    <numFmt numFmtId="172" formatCode="[$-C0A]dd\-mmm\-yy;@"/>
    <numFmt numFmtId="173" formatCode="_ [$€-2]\ * #,##0.00_ ;_ [$€-2]\ * \-#,##0.00_ ;_ [$€-2]\ * &quot;-&quot;??_ "/>
    <numFmt numFmtId="174" formatCode="&quot;$&quot;\ #,##0;&quot;$&quot;\ \-#,##0"/>
    <numFmt numFmtId="175" formatCode="_-* #,##0.00\ _€_-;\-* #,##0.00\ _€_-;_-* &quot;-&quot;??\ _€_-;_-@_-"/>
    <numFmt numFmtId="176" formatCode="_ * #,##0.00_ ;_ * \-#,##0.00_ ;_ * &quot;-&quot;??_ ;_ @_ "/>
    <numFmt numFmtId="177" formatCode="_(* #,##0.0_);_(* \(#,##0.0\);_(* &quot;-&quot;??_);_(@_)"/>
    <numFmt numFmtId="178" formatCode="&quot;$&quot;\ #,##0;[Red]&quot;$&quot;\ \-#,##0"/>
    <numFmt numFmtId="179" formatCode="_-* #,##0\ _€_-;\-* #,##0\ _€_-;_-* &quot;-&quot;??\ _€_-;_-@_-"/>
    <numFmt numFmtId="180" formatCode="_ &quot;$&quot;\ * #,##0.00_ ;_ &quot;$&quot;\ * \-#,##0.00_ ;_ &quot;$&quot;\ * &quot;-&quot;??_ ;_ @_ "/>
    <numFmt numFmtId="181" formatCode="_(&quot;$&quot;* #,##0.00_);_(&quot;$&quot;* \(#,##0.00\);_(&quot;$&quot;* &quot;-&quot;??_);_(@_)"/>
    <numFmt numFmtId="182" formatCode="0.0%"/>
    <numFmt numFmtId="183" formatCode="_-* #,##0_-;\-* #,##0_-;_-* &quot;-&quot;??_-;_-@_-"/>
    <numFmt numFmtId="184" formatCode="_-&quot;$&quot;\ * #,##0_-;\-&quot;$&quot;\ * #,##0_-;_-&quot;$&quot;\ * &quot;-&quot;??_-;_-@_-"/>
  </numFmts>
  <fonts count="54" x14ac:knownFonts="1">
    <font>
      <sz val="11"/>
      <color theme="1"/>
      <name val="Calibri"/>
      <family val="2"/>
      <scheme val="minor"/>
    </font>
    <font>
      <sz val="11"/>
      <color theme="1"/>
      <name val="Calibri"/>
      <family val="2"/>
      <scheme val="minor"/>
    </font>
    <font>
      <b/>
      <sz val="11"/>
      <color theme="1"/>
      <name val="Calibri"/>
      <family val="2"/>
      <scheme val="minor"/>
    </font>
    <font>
      <sz val="9"/>
      <color theme="1"/>
      <name val="Calibri"/>
      <family val="2"/>
      <scheme val="minor"/>
    </font>
    <font>
      <b/>
      <sz val="9"/>
      <color theme="1"/>
      <name val="Calibri"/>
      <family val="2"/>
      <scheme val="minor"/>
    </font>
    <font>
      <b/>
      <sz val="12"/>
      <color theme="1"/>
      <name val="Calibri"/>
      <family val="2"/>
      <scheme val="minor"/>
    </font>
    <font>
      <sz val="10"/>
      <color theme="1"/>
      <name val="Calibri"/>
      <family val="2"/>
      <scheme val="minor"/>
    </font>
    <font>
      <sz val="9"/>
      <color rgb="FFFF0000"/>
      <name val="Calibri"/>
      <family val="2"/>
      <scheme val="minor"/>
    </font>
    <font>
      <sz val="11"/>
      <color rgb="FFFF0000"/>
      <name val="Calibri"/>
      <family val="2"/>
      <scheme val="minor"/>
    </font>
    <font>
      <sz val="11"/>
      <color theme="0"/>
      <name val="Calibri"/>
      <family val="2"/>
      <scheme val="minor"/>
    </font>
    <font>
      <sz val="8"/>
      <color theme="1"/>
      <name val="Calibri"/>
      <family val="2"/>
      <scheme val="minor"/>
    </font>
    <font>
      <b/>
      <sz val="9"/>
      <color rgb="FFFF0000"/>
      <name val="Calibri"/>
      <family val="2"/>
      <scheme val="minor"/>
    </font>
    <font>
      <b/>
      <u/>
      <sz val="10"/>
      <color theme="1"/>
      <name val="Calibri"/>
      <family val="2"/>
      <scheme val="minor"/>
    </font>
    <font>
      <b/>
      <i/>
      <sz val="11"/>
      <color theme="1"/>
      <name val="Calibri"/>
      <family val="2"/>
      <scheme val="minor"/>
    </font>
    <font>
      <b/>
      <i/>
      <sz val="9"/>
      <color theme="1"/>
      <name val="Calibri"/>
      <family val="2"/>
      <scheme val="minor"/>
    </font>
    <font>
      <sz val="11"/>
      <color indexed="8"/>
      <name val="Calibri"/>
      <family val="2"/>
    </font>
    <font>
      <sz val="11"/>
      <color indexed="9"/>
      <name val="Calibri"/>
      <family val="2"/>
    </font>
    <font>
      <sz val="11"/>
      <color indexed="17"/>
      <name val="Calibri"/>
      <family val="2"/>
    </font>
    <font>
      <b/>
      <sz val="11"/>
      <color indexed="52"/>
      <name val="Calibri"/>
      <family val="2"/>
    </font>
    <font>
      <b/>
      <sz val="11"/>
      <color indexed="9"/>
      <name val="Calibri"/>
      <family val="2"/>
    </font>
    <font>
      <sz val="11"/>
      <color indexed="52"/>
      <name val="Calibri"/>
      <family val="2"/>
    </font>
    <font>
      <b/>
      <sz val="11"/>
      <color indexed="56"/>
      <name val="Calibri"/>
      <family val="2"/>
    </font>
    <font>
      <sz val="11"/>
      <color indexed="62"/>
      <name val="Calibri"/>
      <family val="2"/>
    </font>
    <font>
      <sz val="10"/>
      <name val="Arial"/>
      <family val="2"/>
    </font>
    <font>
      <sz val="11"/>
      <color indexed="8"/>
      <name val="Calibri"/>
      <family val="2"/>
      <charset val="1"/>
    </font>
    <font>
      <u/>
      <sz val="10"/>
      <color indexed="12"/>
      <name val="Arial"/>
      <family val="2"/>
    </font>
    <font>
      <sz val="11"/>
      <color indexed="20"/>
      <name val="Calibri"/>
      <family val="2"/>
    </font>
    <font>
      <sz val="10"/>
      <name val="MS Sans Serif"/>
      <family val="2"/>
    </font>
    <font>
      <sz val="11"/>
      <color indexed="60"/>
      <name val="Calibri"/>
      <family val="2"/>
    </font>
    <font>
      <sz val="8"/>
      <name val="MS Sans Serif"/>
      <family val="2"/>
    </font>
    <font>
      <sz val="10"/>
      <name val="Verdana"/>
      <family val="2"/>
    </font>
    <font>
      <sz val="11"/>
      <color rgb="FF000000"/>
      <name val="Calibri"/>
      <family val="2"/>
    </font>
    <font>
      <sz val="10"/>
      <color indexed="8"/>
      <name val="Arial"/>
      <family val="2"/>
    </font>
    <font>
      <sz val="10"/>
      <color indexed="8"/>
      <name val="MS Sans Serif"/>
      <family val="2"/>
    </font>
    <font>
      <b/>
      <sz val="11"/>
      <color indexed="63"/>
      <name val="Calibri"/>
      <family val="2"/>
    </font>
    <font>
      <b/>
      <sz val="10"/>
      <name val="Arial"/>
      <family val="2"/>
      <charset val="1"/>
    </font>
    <font>
      <sz val="11"/>
      <color indexed="10"/>
      <name val="Calibri"/>
      <family val="2"/>
    </font>
    <font>
      <i/>
      <sz val="11"/>
      <color indexed="23"/>
      <name val="Calibri"/>
      <family val="2"/>
    </font>
    <font>
      <b/>
      <sz val="15"/>
      <color indexed="56"/>
      <name val="Calibri"/>
      <family val="2"/>
    </font>
    <font>
      <b/>
      <sz val="13"/>
      <color indexed="56"/>
      <name val="Calibri"/>
      <family val="2"/>
    </font>
    <font>
      <b/>
      <sz val="18"/>
      <color indexed="56"/>
      <name val="Cambria"/>
      <family val="2"/>
    </font>
    <font>
      <b/>
      <sz val="11"/>
      <color indexed="8"/>
      <name val="Calibri"/>
      <family val="2"/>
    </font>
    <font>
      <sz val="8"/>
      <name val="Calibri"/>
      <family val="2"/>
      <scheme val="minor"/>
    </font>
    <font>
      <sz val="12"/>
      <color theme="1"/>
      <name val="Arial"/>
      <family val="2"/>
    </font>
    <font>
      <sz val="12"/>
      <color theme="0" tint="-0.499984740745262"/>
      <name val="Arial"/>
      <family val="2"/>
    </font>
    <font>
      <sz val="12"/>
      <name val="Arial"/>
      <family val="2"/>
    </font>
    <font>
      <b/>
      <sz val="12"/>
      <color theme="1"/>
      <name val="Arial"/>
      <family val="2"/>
    </font>
    <font>
      <b/>
      <sz val="12"/>
      <color theme="0"/>
      <name val="Arial"/>
      <family val="2"/>
    </font>
    <font>
      <b/>
      <sz val="12"/>
      <color rgb="FFFFFFFF"/>
      <name val="Arial"/>
      <family val="2"/>
    </font>
    <font>
      <sz val="12"/>
      <color rgb="FF000000"/>
      <name val="Arial"/>
      <family val="2"/>
    </font>
    <font>
      <b/>
      <sz val="12"/>
      <name val="Arial"/>
      <family val="2"/>
    </font>
    <font>
      <b/>
      <sz val="8"/>
      <color theme="1"/>
      <name val="Arial"/>
      <family val="2"/>
    </font>
    <font>
      <sz val="8"/>
      <color theme="1"/>
      <name val="Arial"/>
      <family val="2"/>
    </font>
    <font>
      <sz val="10"/>
      <color theme="1"/>
      <name val="Arial"/>
      <family val="2"/>
    </font>
  </fonts>
  <fills count="50">
    <fill>
      <patternFill patternType="none"/>
    </fill>
    <fill>
      <patternFill patternType="gray125"/>
    </fill>
    <fill>
      <patternFill patternType="solid">
        <fgColor rgb="FF00B0F0"/>
        <bgColor indexed="64"/>
      </patternFill>
    </fill>
    <fill>
      <patternFill patternType="solid">
        <fgColor theme="0"/>
        <bgColor indexed="64"/>
      </patternFill>
    </fill>
    <fill>
      <patternFill patternType="solid">
        <fgColor theme="0" tint="-0.14999847407452621"/>
        <bgColor indexed="64"/>
      </patternFill>
    </fill>
    <fill>
      <patternFill patternType="solid">
        <fgColor rgb="FFFFFF00"/>
        <bgColor indexed="64"/>
      </patternFill>
    </fill>
    <fill>
      <patternFill patternType="solid">
        <fgColor rgb="FFFFFFCC"/>
      </patternFill>
    </fill>
    <fill>
      <patternFill patternType="solid">
        <fgColor theme="4" tint="0.79998168889431442"/>
        <bgColor indexed="65"/>
      </patternFill>
    </fill>
    <fill>
      <patternFill patternType="solid">
        <fgColor theme="4" tint="0.59999389629810485"/>
        <bgColor indexed="6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6" tint="0.79998168889431442"/>
        <bgColor indexed="65"/>
      </patternFill>
    </fill>
    <fill>
      <patternFill patternType="solid">
        <fgColor theme="6" tint="0.59999389629810485"/>
        <bgColor indexed="65"/>
      </patternFill>
    </fill>
    <fill>
      <patternFill patternType="solid">
        <fgColor theme="7" tint="0.79998168889431442"/>
        <bgColor indexed="65"/>
      </patternFill>
    </fill>
    <fill>
      <patternFill patternType="solid">
        <fgColor theme="7" tint="0.59999389629810485"/>
        <bgColor indexed="65"/>
      </patternFill>
    </fill>
    <fill>
      <patternFill patternType="solid">
        <fgColor theme="8" tint="0.79998168889431442"/>
        <bgColor indexed="65"/>
      </patternFill>
    </fill>
    <fill>
      <patternFill patternType="solid">
        <fgColor theme="8" tint="0.59999389629810485"/>
        <bgColor indexed="65"/>
      </patternFill>
    </fill>
    <fill>
      <patternFill patternType="solid">
        <fgColor theme="9" tint="0.79998168889431442"/>
        <bgColor indexed="65"/>
      </patternFill>
    </fill>
    <fill>
      <patternFill patternType="solid">
        <fgColor theme="9" tint="0.59999389629810485"/>
        <bgColor indexed="65"/>
      </patternFill>
    </fill>
    <fill>
      <patternFill patternType="solid">
        <fgColor theme="5" tint="0.59999389629810485"/>
        <bgColor indexed="64"/>
      </patternFill>
    </fill>
    <fill>
      <patternFill patternType="solid">
        <fgColor theme="0" tint="-4.9989318521683403E-2"/>
        <bgColor indexed="64"/>
      </patternFill>
    </fill>
    <fill>
      <patternFill patternType="solid">
        <fgColor theme="5" tint="0.39997558519241921"/>
        <bgColor indexed="64"/>
      </patternFill>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22"/>
      </patternFill>
    </fill>
    <fill>
      <patternFill patternType="solid">
        <fgColor indexed="55"/>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43"/>
      </patternFill>
    </fill>
    <fill>
      <patternFill patternType="solid">
        <fgColor indexed="26"/>
      </patternFill>
    </fill>
    <fill>
      <patternFill patternType="solid">
        <fgColor theme="1" tint="0.34998626667073579"/>
        <bgColor indexed="64"/>
      </patternFill>
    </fill>
    <fill>
      <patternFill patternType="solid">
        <fgColor rgb="FF7030A0"/>
        <bgColor indexed="64"/>
      </patternFill>
    </fill>
    <fill>
      <patternFill patternType="solid">
        <fgColor rgb="FF4FEA2A"/>
        <bgColor indexed="64"/>
      </patternFill>
    </fill>
    <fill>
      <patternFill patternType="solid">
        <fgColor rgb="FFFF0000"/>
        <bgColor indexed="64"/>
      </patternFill>
    </fill>
    <fill>
      <patternFill patternType="solid">
        <fgColor theme="8" tint="0.79998168889431442"/>
        <bgColor indexed="64"/>
      </patternFill>
    </fill>
    <fill>
      <patternFill patternType="solid">
        <fgColor rgb="FF92D050"/>
        <bgColor indexed="64"/>
      </patternFill>
    </fill>
  </fills>
  <borders count="32">
    <border>
      <left/>
      <right/>
      <top/>
      <bottom/>
      <diagonal/>
    </border>
    <border>
      <left style="thin">
        <color indexed="64"/>
      </left>
      <right style="thin">
        <color indexed="64"/>
      </right>
      <top style="thin">
        <color indexed="64"/>
      </top>
      <bottom style="thin">
        <color indexed="64"/>
      </bottom>
      <diagonal/>
    </border>
    <border>
      <left style="thin">
        <color rgb="FFB2B2B2"/>
      </left>
      <right style="thin">
        <color rgb="FFB2B2B2"/>
      </right>
      <top style="thin">
        <color rgb="FFB2B2B2"/>
      </top>
      <bottom style="thin">
        <color rgb="FFB2B2B2"/>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top style="medium">
        <color indexed="64"/>
      </top>
      <bottom style="medium">
        <color indexed="64"/>
      </bottom>
      <diagonal/>
    </border>
    <border>
      <left style="thin">
        <color indexed="23"/>
      </left>
      <right style="thin">
        <color indexed="23"/>
      </right>
      <top style="thin">
        <color indexed="23"/>
      </top>
      <bottom style="thin">
        <color indexed="23"/>
      </bottom>
      <diagonal/>
    </border>
    <border>
      <left style="double">
        <color indexed="63"/>
      </left>
      <right style="double">
        <color indexed="63"/>
      </right>
      <top style="double">
        <color indexed="63"/>
      </top>
      <bottom style="double">
        <color indexed="63"/>
      </bottom>
      <diagonal/>
    </border>
    <border>
      <left/>
      <right/>
      <top/>
      <bottom style="double">
        <color indexed="52"/>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style="thin">
        <color indexed="62"/>
      </top>
      <bottom style="double">
        <color indexed="62"/>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style="thin">
        <color indexed="64"/>
      </left>
      <right/>
      <top/>
      <bottom/>
      <diagonal/>
    </border>
  </borders>
  <cellStyleXfs count="2799">
    <xf numFmtId="0" fontId="0" fillId="0" borderId="0"/>
    <xf numFmtId="9" fontId="1" fillId="0" borderId="0" applyFont="0" applyFill="0" applyBorder="0" applyAlignment="0" applyProtection="0"/>
    <xf numFmtId="168" fontId="1" fillId="0" borderId="0" applyFont="0" applyFill="0" applyBorder="0" applyAlignment="0" applyProtection="0"/>
    <xf numFmtId="167" fontId="1" fillId="0" borderId="0" applyFont="0" applyFill="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0"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0" fontId="15" fillId="22"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0" fontId="15" fillId="22"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0" fontId="15" fillId="22"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0" fontId="15" fillId="22"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0"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0" fontId="15" fillId="23"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0" fontId="15" fillId="23"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0" fontId="15" fillId="23"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0" fontId="15" fillId="23"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0"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0" fontId="15" fillId="24"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0" fontId="15" fillId="24"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0" fontId="15" fillId="24"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0" fontId="15" fillId="24"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0"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0" fontId="15" fillId="25"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0" fontId="15" fillId="25"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0" fontId="15" fillId="25"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0" fontId="15" fillId="25"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0"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0" fontId="15" fillId="26"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0" fontId="15" fillId="26"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0" fontId="15" fillId="26"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0" fontId="15" fillId="26"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0"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0" fontId="15" fillId="2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0" fontId="15" fillId="2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0" fontId="15" fillId="2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0" fontId="15" fillId="2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0"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0" fontId="15" fillId="2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0" fontId="15" fillId="2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0" fontId="15" fillId="2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0" fontId="15" fillId="2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0"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0" fontId="15" fillId="29"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0" fontId="15" fillId="29"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0" fontId="15" fillId="29"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0" fontId="15" fillId="29"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0"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0" fontId="15" fillId="30"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0" fontId="15" fillId="30"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0" fontId="15" fillId="30"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0" fontId="15" fillId="30"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0"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0" fontId="15" fillId="25"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0" fontId="15" fillId="25"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0" fontId="15" fillId="25"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0" fontId="15" fillId="25"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0"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0" fontId="15" fillId="28"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0" fontId="15" fillId="28"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0" fontId="15" fillId="28"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0" fontId="15" fillId="28"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0"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0" fontId="15" fillId="31"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0" fontId="15" fillId="31"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0" fontId="15" fillId="31"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0" fontId="15" fillId="31"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0" fontId="16" fillId="32" borderId="0" applyNumberFormat="0" applyBorder="0" applyAlignment="0" applyProtection="0"/>
    <xf numFmtId="0" fontId="16" fillId="32" borderId="0" applyNumberFormat="0" applyBorder="0" applyAlignment="0" applyProtection="0"/>
    <xf numFmtId="0" fontId="16" fillId="32" borderId="0" applyNumberFormat="0" applyBorder="0" applyAlignment="0" applyProtection="0"/>
    <xf numFmtId="0" fontId="16" fillId="32" borderId="0" applyNumberFormat="0" applyBorder="0" applyAlignment="0" applyProtection="0"/>
    <xf numFmtId="0" fontId="16" fillId="32" borderId="0" applyNumberFormat="0" applyBorder="0" applyAlignment="0" applyProtection="0"/>
    <xf numFmtId="0" fontId="16" fillId="29" borderId="0" applyNumberFormat="0" applyBorder="0" applyAlignment="0" applyProtection="0"/>
    <xf numFmtId="0" fontId="16" fillId="29" borderId="0" applyNumberFormat="0" applyBorder="0" applyAlignment="0" applyProtection="0"/>
    <xf numFmtId="0" fontId="16" fillId="29" borderId="0" applyNumberFormat="0" applyBorder="0" applyAlignment="0" applyProtection="0"/>
    <xf numFmtId="0" fontId="16" fillId="29" borderId="0" applyNumberFormat="0" applyBorder="0" applyAlignment="0" applyProtection="0"/>
    <xf numFmtId="0" fontId="16" fillId="29" borderId="0" applyNumberFormat="0" applyBorder="0" applyAlignment="0" applyProtection="0"/>
    <xf numFmtId="0" fontId="16" fillId="30" borderId="0" applyNumberFormat="0" applyBorder="0" applyAlignment="0" applyProtection="0"/>
    <xf numFmtId="0" fontId="16" fillId="30" borderId="0" applyNumberFormat="0" applyBorder="0" applyAlignment="0" applyProtection="0"/>
    <xf numFmtId="0" fontId="16" fillId="30" borderId="0" applyNumberFormat="0" applyBorder="0" applyAlignment="0" applyProtection="0"/>
    <xf numFmtId="0" fontId="16" fillId="30" borderId="0" applyNumberFormat="0" applyBorder="0" applyAlignment="0" applyProtection="0"/>
    <xf numFmtId="0" fontId="16" fillId="30" borderId="0" applyNumberFormat="0" applyBorder="0" applyAlignment="0" applyProtection="0"/>
    <xf numFmtId="0" fontId="16" fillId="33" borderId="0" applyNumberFormat="0" applyBorder="0" applyAlignment="0" applyProtection="0"/>
    <xf numFmtId="0" fontId="16" fillId="33" borderId="0" applyNumberFormat="0" applyBorder="0" applyAlignment="0" applyProtection="0"/>
    <xf numFmtId="0" fontId="16" fillId="33" borderId="0" applyNumberFormat="0" applyBorder="0" applyAlignment="0" applyProtection="0"/>
    <xf numFmtId="0" fontId="16" fillId="33" borderId="0" applyNumberFormat="0" applyBorder="0" applyAlignment="0" applyProtection="0"/>
    <xf numFmtId="0" fontId="16" fillId="33" borderId="0" applyNumberFormat="0" applyBorder="0" applyAlignment="0" applyProtection="0"/>
    <xf numFmtId="0" fontId="16" fillId="34" borderId="0" applyNumberFormat="0" applyBorder="0" applyAlignment="0" applyProtection="0"/>
    <xf numFmtId="0" fontId="16" fillId="34" borderId="0" applyNumberFormat="0" applyBorder="0" applyAlignment="0" applyProtection="0"/>
    <xf numFmtId="0" fontId="16" fillId="34" borderId="0" applyNumberFormat="0" applyBorder="0" applyAlignment="0" applyProtection="0"/>
    <xf numFmtId="0" fontId="16" fillId="34" borderId="0" applyNumberFormat="0" applyBorder="0" applyAlignment="0" applyProtection="0"/>
    <xf numFmtId="0" fontId="16" fillId="34" borderId="0" applyNumberFormat="0" applyBorder="0" applyAlignment="0" applyProtection="0"/>
    <xf numFmtId="0" fontId="16" fillId="35" borderId="0" applyNumberFormat="0" applyBorder="0" applyAlignment="0" applyProtection="0"/>
    <xf numFmtId="0" fontId="16" fillId="35" borderId="0" applyNumberFormat="0" applyBorder="0" applyAlignment="0" applyProtection="0"/>
    <xf numFmtId="0" fontId="16" fillId="35" borderId="0" applyNumberFormat="0" applyBorder="0" applyAlignment="0" applyProtection="0"/>
    <xf numFmtId="0" fontId="16" fillId="35" borderId="0" applyNumberFormat="0" applyBorder="0" applyAlignment="0" applyProtection="0"/>
    <xf numFmtId="0" fontId="16" fillId="35" borderId="0" applyNumberFormat="0" applyBorder="0" applyAlignment="0" applyProtection="0"/>
    <xf numFmtId="0" fontId="17" fillId="24" borderId="0" applyNumberFormat="0" applyBorder="0" applyAlignment="0" applyProtection="0"/>
    <xf numFmtId="0" fontId="17" fillId="24" borderId="0" applyNumberFormat="0" applyBorder="0" applyAlignment="0" applyProtection="0"/>
    <xf numFmtId="0" fontId="17" fillId="24" borderId="0" applyNumberFormat="0" applyBorder="0" applyAlignment="0" applyProtection="0"/>
    <xf numFmtId="0" fontId="17" fillId="24" borderId="0" applyNumberFormat="0" applyBorder="0" applyAlignment="0" applyProtection="0"/>
    <xf numFmtId="0" fontId="17" fillId="24" borderId="0" applyNumberFormat="0" applyBorder="0" applyAlignment="0" applyProtection="0"/>
    <xf numFmtId="0" fontId="18" fillId="36" borderId="12" applyNumberFormat="0" applyAlignment="0" applyProtection="0"/>
    <xf numFmtId="0" fontId="18" fillId="36" borderId="12" applyNumberFormat="0" applyAlignment="0" applyProtection="0"/>
    <xf numFmtId="0" fontId="18" fillId="36" borderId="12" applyNumberFormat="0" applyAlignment="0" applyProtection="0"/>
    <xf numFmtId="0" fontId="18" fillId="36" borderId="12" applyNumberFormat="0" applyAlignment="0" applyProtection="0"/>
    <xf numFmtId="0" fontId="18" fillId="36" borderId="12" applyNumberFormat="0" applyAlignment="0" applyProtection="0"/>
    <xf numFmtId="0" fontId="19" fillId="37" borderId="13" applyNumberFormat="0" applyAlignment="0" applyProtection="0"/>
    <xf numFmtId="0" fontId="19" fillId="37" borderId="13" applyNumberFormat="0" applyAlignment="0" applyProtection="0"/>
    <xf numFmtId="0" fontId="19" fillId="37" borderId="13" applyNumberFormat="0" applyAlignment="0" applyProtection="0"/>
    <xf numFmtId="0" fontId="19" fillId="37" borderId="13" applyNumberFormat="0" applyAlignment="0" applyProtection="0"/>
    <xf numFmtId="0" fontId="19" fillId="37" borderId="13" applyNumberFormat="0" applyAlignment="0" applyProtection="0"/>
    <xf numFmtId="0" fontId="20" fillId="0" borderId="14" applyNumberFormat="0" applyFill="0" applyAlignment="0" applyProtection="0"/>
    <xf numFmtId="0" fontId="20" fillId="0" borderId="14" applyNumberFormat="0" applyFill="0" applyAlignment="0" applyProtection="0"/>
    <xf numFmtId="0" fontId="20" fillId="0" borderId="14" applyNumberFormat="0" applyFill="0" applyAlignment="0" applyProtection="0"/>
    <xf numFmtId="0" fontId="20" fillId="0" borderId="14" applyNumberFormat="0" applyFill="0" applyAlignment="0" applyProtection="0"/>
    <xf numFmtId="0" fontId="20" fillId="0" borderId="14" applyNumberFormat="0" applyFill="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16" fillId="38" borderId="0" applyNumberFormat="0" applyBorder="0" applyAlignment="0" applyProtection="0"/>
    <xf numFmtId="0" fontId="16" fillId="38" borderId="0" applyNumberFormat="0" applyBorder="0" applyAlignment="0" applyProtection="0"/>
    <xf numFmtId="0" fontId="16" fillId="38" borderId="0" applyNumberFormat="0" applyBorder="0" applyAlignment="0" applyProtection="0"/>
    <xf numFmtId="0" fontId="16" fillId="38" borderId="0" applyNumberFormat="0" applyBorder="0" applyAlignment="0" applyProtection="0"/>
    <xf numFmtId="0" fontId="16" fillId="38" borderId="0" applyNumberFormat="0" applyBorder="0" applyAlignment="0" applyProtection="0"/>
    <xf numFmtId="0" fontId="16" fillId="39" borderId="0" applyNumberFormat="0" applyBorder="0" applyAlignment="0" applyProtection="0"/>
    <xf numFmtId="0" fontId="16" fillId="39" borderId="0" applyNumberFormat="0" applyBorder="0" applyAlignment="0" applyProtection="0"/>
    <xf numFmtId="0" fontId="16" fillId="39" borderId="0" applyNumberFormat="0" applyBorder="0" applyAlignment="0" applyProtection="0"/>
    <xf numFmtId="0" fontId="16" fillId="39" borderId="0" applyNumberFormat="0" applyBorder="0" applyAlignment="0" applyProtection="0"/>
    <xf numFmtId="0" fontId="16" fillId="39" borderId="0" applyNumberFormat="0" applyBorder="0" applyAlignment="0" applyProtection="0"/>
    <xf numFmtId="0" fontId="16" fillId="40" borderId="0" applyNumberFormat="0" applyBorder="0" applyAlignment="0" applyProtection="0"/>
    <xf numFmtId="0" fontId="16" fillId="40" borderId="0" applyNumberFormat="0" applyBorder="0" applyAlignment="0" applyProtection="0"/>
    <xf numFmtId="0" fontId="16" fillId="40" borderId="0" applyNumberFormat="0" applyBorder="0" applyAlignment="0" applyProtection="0"/>
    <xf numFmtId="0" fontId="16" fillId="40" borderId="0" applyNumberFormat="0" applyBorder="0" applyAlignment="0" applyProtection="0"/>
    <xf numFmtId="0" fontId="16" fillId="40" borderId="0" applyNumberFormat="0" applyBorder="0" applyAlignment="0" applyProtection="0"/>
    <xf numFmtId="0" fontId="16" fillId="33" borderId="0" applyNumberFormat="0" applyBorder="0" applyAlignment="0" applyProtection="0"/>
    <xf numFmtId="0" fontId="16" fillId="33" borderId="0" applyNumberFormat="0" applyBorder="0" applyAlignment="0" applyProtection="0"/>
    <xf numFmtId="0" fontId="16" fillId="33" borderId="0" applyNumberFormat="0" applyBorder="0" applyAlignment="0" applyProtection="0"/>
    <xf numFmtId="0" fontId="16" fillId="33" borderId="0" applyNumberFormat="0" applyBorder="0" applyAlignment="0" applyProtection="0"/>
    <xf numFmtId="0" fontId="16" fillId="33" borderId="0" applyNumberFormat="0" applyBorder="0" applyAlignment="0" applyProtection="0"/>
    <xf numFmtId="0" fontId="16" fillId="34" borderId="0" applyNumberFormat="0" applyBorder="0" applyAlignment="0" applyProtection="0"/>
    <xf numFmtId="0" fontId="16" fillId="34" borderId="0" applyNumberFormat="0" applyBorder="0" applyAlignment="0" applyProtection="0"/>
    <xf numFmtId="0" fontId="16" fillId="34" borderId="0" applyNumberFormat="0" applyBorder="0" applyAlignment="0" applyProtection="0"/>
    <xf numFmtId="0" fontId="16" fillId="34" borderId="0" applyNumberFormat="0" applyBorder="0" applyAlignment="0" applyProtection="0"/>
    <xf numFmtId="0" fontId="16" fillId="34" borderId="0" applyNumberFormat="0" applyBorder="0" applyAlignment="0" applyProtection="0"/>
    <xf numFmtId="0" fontId="16" fillId="41" borderId="0" applyNumberFormat="0" applyBorder="0" applyAlignment="0" applyProtection="0"/>
    <xf numFmtId="0" fontId="16" fillId="41" borderId="0" applyNumberFormat="0" applyBorder="0" applyAlignment="0" applyProtection="0"/>
    <xf numFmtId="0" fontId="16" fillId="41" borderId="0" applyNumberFormat="0" applyBorder="0" applyAlignment="0" applyProtection="0"/>
    <xf numFmtId="0" fontId="16" fillId="41" borderId="0" applyNumberFormat="0" applyBorder="0" applyAlignment="0" applyProtection="0"/>
    <xf numFmtId="0" fontId="16" fillId="41" borderId="0" applyNumberFormat="0" applyBorder="0" applyAlignment="0" applyProtection="0"/>
    <xf numFmtId="0" fontId="22" fillId="27" borderId="12" applyNumberFormat="0" applyAlignment="0" applyProtection="0"/>
    <xf numFmtId="0" fontId="22" fillId="27" borderId="12" applyNumberFormat="0" applyAlignment="0" applyProtection="0"/>
    <xf numFmtId="0" fontId="22" fillId="27" borderId="12" applyNumberFormat="0" applyAlignment="0" applyProtection="0"/>
    <xf numFmtId="0" fontId="22" fillId="27" borderId="12" applyNumberFormat="0" applyAlignment="0" applyProtection="0"/>
    <xf numFmtId="0" fontId="22" fillId="27" borderId="12" applyNumberFormat="0" applyAlignment="0" applyProtection="0"/>
    <xf numFmtId="173" fontId="23" fillId="0" borderId="0" applyFont="0" applyFill="0" applyBorder="0" applyAlignment="0" applyProtection="0"/>
    <xf numFmtId="173" fontId="23" fillId="0" borderId="0" applyFont="0" applyFill="0" applyBorder="0" applyAlignment="0" applyProtection="0"/>
    <xf numFmtId="173" fontId="23" fillId="0" borderId="0" applyFont="0" applyFill="0" applyBorder="0" applyAlignment="0" applyProtection="0"/>
    <xf numFmtId="173" fontId="23" fillId="0" borderId="0" applyFont="0" applyFill="0" applyBorder="0" applyAlignment="0" applyProtection="0"/>
    <xf numFmtId="172" fontId="23" fillId="0" borderId="0" applyFont="0" applyFill="0" applyBorder="0" applyAlignment="0" applyProtection="0"/>
    <xf numFmtId="172" fontId="23" fillId="0" borderId="0" applyFont="0" applyFill="0" applyBorder="0" applyAlignment="0" applyProtection="0"/>
    <xf numFmtId="172" fontId="23" fillId="0" borderId="0" applyFont="0" applyFill="0" applyBorder="0" applyAlignment="0" applyProtection="0"/>
    <xf numFmtId="173" fontId="23" fillId="0" borderId="0" applyFont="0" applyFill="0" applyBorder="0" applyAlignment="0" applyProtection="0"/>
    <xf numFmtId="173" fontId="23" fillId="0" borderId="0" applyFont="0" applyFill="0" applyBorder="0" applyAlignment="0" applyProtection="0"/>
    <xf numFmtId="173" fontId="23" fillId="0" borderId="0" applyFont="0" applyFill="0" applyBorder="0" applyAlignment="0" applyProtection="0"/>
    <xf numFmtId="172" fontId="23" fillId="0" borderId="0" applyFont="0" applyFill="0" applyBorder="0" applyAlignment="0" applyProtection="0"/>
    <xf numFmtId="172" fontId="23" fillId="0" borderId="0" applyFont="0" applyFill="0" applyBorder="0" applyAlignment="0" applyProtection="0"/>
    <xf numFmtId="172" fontId="23" fillId="0" borderId="0" applyFont="0" applyFill="0" applyBorder="0" applyAlignment="0" applyProtection="0"/>
    <xf numFmtId="172" fontId="23" fillId="0" borderId="0" applyFont="0" applyFill="0" applyBorder="0" applyAlignment="0" applyProtection="0"/>
    <xf numFmtId="172" fontId="23" fillId="0" borderId="0" applyFont="0" applyFill="0" applyBorder="0" applyAlignment="0" applyProtection="0"/>
    <xf numFmtId="172" fontId="23" fillId="0" borderId="0" applyFont="0" applyFill="0" applyBorder="0" applyAlignment="0" applyProtection="0"/>
    <xf numFmtId="172" fontId="23" fillId="0" borderId="0" applyFont="0" applyFill="0" applyBorder="0" applyAlignment="0" applyProtection="0"/>
    <xf numFmtId="172" fontId="23" fillId="0" borderId="0" applyFont="0" applyFill="0" applyBorder="0" applyAlignment="0" applyProtection="0"/>
    <xf numFmtId="172" fontId="23" fillId="0" borderId="0" applyFont="0" applyFill="0" applyBorder="0" applyAlignment="0" applyProtection="0"/>
    <xf numFmtId="172" fontId="23" fillId="0" borderId="0" applyFont="0" applyFill="0" applyBorder="0" applyAlignment="0" applyProtection="0"/>
    <xf numFmtId="172" fontId="23" fillId="0" borderId="0" applyFont="0" applyFill="0" applyBorder="0" applyAlignment="0" applyProtection="0"/>
    <xf numFmtId="172" fontId="23" fillId="0" borderId="0" applyFont="0" applyFill="0" applyBorder="0" applyAlignment="0" applyProtection="0"/>
    <xf numFmtId="172" fontId="23" fillId="0" borderId="0" applyFont="0" applyFill="0" applyBorder="0" applyAlignment="0" applyProtection="0"/>
    <xf numFmtId="172" fontId="23" fillId="0" borderId="0" applyFont="0" applyFill="0" applyBorder="0" applyAlignment="0" applyProtection="0"/>
    <xf numFmtId="172" fontId="23" fillId="0" borderId="0" applyFont="0" applyFill="0" applyBorder="0" applyAlignment="0" applyProtection="0"/>
    <xf numFmtId="0" fontId="24" fillId="0" borderId="0"/>
    <xf numFmtId="0" fontId="25" fillId="0" borderId="0" applyNumberFormat="0" applyFill="0" applyBorder="0" applyAlignment="0" applyProtection="0">
      <alignment vertical="top"/>
      <protection locked="0"/>
    </xf>
    <xf numFmtId="0" fontId="26" fillId="23" borderId="0" applyNumberFormat="0" applyBorder="0" applyAlignment="0" applyProtection="0"/>
    <xf numFmtId="0" fontId="26" fillId="23" borderId="0" applyNumberFormat="0" applyBorder="0" applyAlignment="0" applyProtection="0"/>
    <xf numFmtId="0" fontId="26" fillId="23" borderId="0" applyNumberFormat="0" applyBorder="0" applyAlignment="0" applyProtection="0"/>
    <xf numFmtId="0" fontId="26" fillId="23" borderId="0" applyNumberFormat="0" applyBorder="0" applyAlignment="0" applyProtection="0"/>
    <xf numFmtId="0" fontId="26" fillId="23" borderId="0" applyNumberFormat="0" applyBorder="0" applyAlignment="0" applyProtection="0"/>
    <xf numFmtId="174" fontId="23"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74" fontId="23" fillId="0" borderId="0" applyFont="0" applyFill="0" applyBorder="0" applyAlignment="0" applyProtection="0"/>
    <xf numFmtId="174" fontId="23"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74" fontId="23"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74" fontId="23"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74" fontId="23"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74" fontId="23" fillId="0" borderId="0" applyFont="0" applyFill="0" applyBorder="0" applyAlignment="0" applyProtection="0"/>
    <xf numFmtId="174" fontId="23" fillId="0" borderId="0" applyFont="0" applyFill="0" applyBorder="0" applyAlignment="0" applyProtection="0"/>
    <xf numFmtId="174" fontId="23" fillId="0" borderId="0" applyFont="0" applyFill="0" applyBorder="0" applyAlignment="0" applyProtection="0"/>
    <xf numFmtId="174" fontId="23" fillId="0" borderId="0" applyFont="0" applyFill="0" applyBorder="0" applyAlignment="0" applyProtection="0"/>
    <xf numFmtId="175" fontId="15" fillId="0" borderId="0" applyFont="0" applyFill="0" applyBorder="0" applyAlignment="0" applyProtection="0"/>
    <xf numFmtId="168" fontId="1" fillId="0" borderId="0" applyFont="0" applyFill="0" applyBorder="0" applyAlignment="0" applyProtection="0"/>
    <xf numFmtId="168" fontId="23" fillId="0" borderId="0" applyFont="0" applyFill="0" applyBorder="0" applyAlignment="0" applyProtection="0"/>
    <xf numFmtId="43" fontId="15" fillId="0" borderId="0" applyFont="0" applyFill="0" applyBorder="0" applyAlignment="0" applyProtection="0"/>
    <xf numFmtId="176" fontId="23"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77" fontId="15" fillId="0" borderId="0" applyFont="0" applyFill="0" applyBorder="0" applyAlignment="0" applyProtection="0"/>
    <xf numFmtId="176" fontId="23" fillId="0" borderId="0" applyFont="0" applyFill="0" applyBorder="0" applyAlignment="0" applyProtection="0"/>
    <xf numFmtId="178" fontId="15"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75"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76" fontId="23" fillId="0" borderId="0" applyFont="0" applyFill="0" applyBorder="0" applyAlignment="0" applyProtection="0"/>
    <xf numFmtId="178" fontId="15"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78" fontId="15"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78" fontId="15"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78" fontId="15" fillId="0" borderId="0" applyFont="0" applyFill="0" applyBorder="0" applyAlignment="0" applyProtection="0"/>
    <xf numFmtId="179" fontId="15" fillId="0" borderId="0" applyFont="0" applyFill="0" applyBorder="0" applyAlignment="0" applyProtection="0"/>
    <xf numFmtId="171" fontId="15" fillId="0" borderId="0" applyFont="0" applyFill="0" applyBorder="0" applyAlignment="0" applyProtection="0"/>
    <xf numFmtId="168" fontId="1" fillId="0" borderId="0" applyFont="0" applyFill="0" applyBorder="0" applyAlignment="0" applyProtection="0"/>
    <xf numFmtId="179" fontId="15" fillId="0" borderId="0" applyFont="0" applyFill="0" applyBorder="0" applyAlignment="0" applyProtection="0"/>
    <xf numFmtId="176" fontId="23" fillId="0" borderId="0" applyFont="0" applyFill="0" applyBorder="0" applyAlignment="0" applyProtection="0"/>
    <xf numFmtId="176" fontId="23" fillId="0" borderId="0" applyFont="0" applyFill="0" applyBorder="0" applyAlignment="0" applyProtection="0"/>
    <xf numFmtId="43" fontId="1" fillId="0" borderId="0" applyFont="0" applyFill="0" applyBorder="0" applyAlignment="0" applyProtection="0"/>
    <xf numFmtId="168" fontId="23" fillId="0" borderId="0" applyFont="0" applyFill="0" applyBorder="0" applyAlignment="0" applyProtection="0"/>
    <xf numFmtId="175" fontId="15"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43" fontId="23" fillId="0" borderId="0" applyFont="0" applyFill="0" applyBorder="0" applyAlignment="0" applyProtection="0"/>
    <xf numFmtId="168" fontId="1" fillId="0" borderId="0" applyFont="0" applyFill="0" applyBorder="0" applyAlignment="0" applyProtection="0"/>
    <xf numFmtId="168" fontId="23"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5"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5"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76" fontId="23"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75" fontId="15"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43" fontId="1" fillId="0" borderId="0" applyFont="0" applyFill="0" applyBorder="0" applyAlignment="0" applyProtection="0"/>
    <xf numFmtId="168" fontId="23" fillId="0" borderId="0" applyFont="0" applyFill="0" applyBorder="0" applyAlignment="0" applyProtection="0"/>
    <xf numFmtId="168" fontId="23" fillId="0" borderId="0" applyFont="0" applyFill="0" applyBorder="0" applyAlignment="0" applyProtection="0"/>
    <xf numFmtId="168" fontId="23" fillId="0" borderId="0" applyFont="0" applyFill="0" applyBorder="0" applyAlignment="0" applyProtection="0"/>
    <xf numFmtId="168" fontId="1" fillId="0" borderId="0" applyFont="0" applyFill="0" applyBorder="0" applyAlignment="0" applyProtection="0"/>
    <xf numFmtId="174" fontId="23" fillId="0" borderId="0" applyFont="0" applyFill="0" applyBorder="0" applyAlignment="0" applyProtection="0"/>
    <xf numFmtId="43"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74" fontId="23"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4" fontId="15" fillId="0" borderId="0" applyFont="0" applyFill="0" applyBorder="0" applyAlignment="0" applyProtection="0"/>
    <xf numFmtId="164" fontId="15"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78" fontId="15"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74" fontId="23"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76" fontId="23" fillId="0" borderId="0" applyFont="0" applyFill="0" applyBorder="0" applyAlignment="0" applyProtection="0"/>
    <xf numFmtId="176" fontId="23" fillId="0" borderId="0" applyFont="0" applyFill="0" applyBorder="0" applyAlignment="0" applyProtection="0"/>
    <xf numFmtId="176" fontId="23" fillId="0" borderId="0" applyFont="0" applyFill="0" applyBorder="0" applyAlignment="0" applyProtection="0"/>
    <xf numFmtId="176" fontId="23" fillId="0" borderId="0" applyFont="0" applyFill="0" applyBorder="0" applyAlignment="0" applyProtection="0"/>
    <xf numFmtId="175" fontId="15" fillId="0" borderId="0" applyFont="0" applyFill="0" applyBorder="0" applyAlignment="0" applyProtection="0"/>
    <xf numFmtId="174" fontId="23"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74" fontId="23" fillId="0" borderId="0" applyFont="0" applyFill="0" applyBorder="0" applyAlignment="0" applyProtection="0"/>
    <xf numFmtId="178" fontId="15"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74" fontId="23"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7" fontId="1" fillId="0" borderId="0" applyFont="0" applyFill="0" applyBorder="0" applyAlignment="0" applyProtection="0"/>
    <xf numFmtId="180" fontId="23" fillId="0" borderId="0" applyFont="0" applyFill="0" applyBorder="0" applyAlignment="0" applyProtection="0"/>
    <xf numFmtId="166" fontId="1" fillId="0" borderId="0" applyFont="0" applyFill="0" applyBorder="0" applyAlignment="0" applyProtection="0"/>
    <xf numFmtId="165" fontId="27" fillId="0" borderId="0" applyFont="0" applyFill="0" applyBorder="0" applyAlignment="0" applyProtection="0"/>
    <xf numFmtId="167" fontId="23" fillId="0" borderId="0" applyFont="0" applyFill="0" applyBorder="0" applyAlignment="0" applyProtection="0"/>
    <xf numFmtId="165" fontId="1" fillId="0" borderId="0" applyFont="0" applyFill="0" applyBorder="0" applyAlignment="0" applyProtection="0"/>
    <xf numFmtId="167" fontId="1" fillId="0" borderId="0" applyFont="0" applyFill="0" applyBorder="0" applyAlignment="0" applyProtection="0"/>
    <xf numFmtId="181" fontId="23" fillId="0" borderId="0" applyFont="0" applyFill="0" applyBorder="0" applyAlignment="0" applyProtection="0"/>
    <xf numFmtId="180" fontId="23" fillId="0" borderId="0" applyFont="0" applyFill="0" applyBorder="0" applyAlignment="0" applyProtection="0"/>
    <xf numFmtId="167" fontId="23" fillId="0" borderId="0" applyFont="0" applyFill="0" applyBorder="0" applyAlignment="0" applyProtection="0"/>
    <xf numFmtId="166" fontId="1" fillId="0" borderId="0" applyFont="0" applyFill="0" applyBorder="0" applyAlignment="0" applyProtection="0"/>
    <xf numFmtId="0" fontId="28" fillId="42" borderId="0" applyNumberFormat="0" applyBorder="0" applyAlignment="0" applyProtection="0"/>
    <xf numFmtId="0" fontId="28" fillId="42" borderId="0" applyNumberFormat="0" applyBorder="0" applyAlignment="0" applyProtection="0"/>
    <xf numFmtId="0" fontId="28" fillId="42" borderId="0" applyNumberFormat="0" applyBorder="0" applyAlignment="0" applyProtection="0"/>
    <xf numFmtId="0" fontId="28" fillId="42" borderId="0" applyNumberFormat="0" applyBorder="0" applyAlignment="0" applyProtection="0"/>
    <xf numFmtId="0" fontId="28" fillId="42" borderId="0" applyNumberFormat="0" applyBorder="0" applyAlignment="0" applyProtection="0"/>
    <xf numFmtId="0" fontId="23" fillId="0" borderId="0"/>
    <xf numFmtId="0"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0" fontId="23" fillId="0" borderId="0"/>
    <xf numFmtId="0" fontId="23" fillId="0" borderId="0"/>
    <xf numFmtId="0" fontId="23" fillId="0" borderId="0"/>
    <xf numFmtId="172" fontId="1" fillId="0" borderId="0"/>
    <xf numFmtId="172" fontId="1" fillId="0" borderId="0"/>
    <xf numFmtId="172" fontId="1" fillId="0" borderId="0"/>
    <xf numFmtId="0" fontId="23" fillId="0" borderId="0"/>
    <xf numFmtId="172" fontId="1" fillId="0" borderId="0"/>
    <xf numFmtId="172" fontId="1" fillId="0" borderId="0"/>
    <xf numFmtId="172" fontId="1" fillId="0" borderId="0"/>
    <xf numFmtId="172" fontId="1" fillId="0" borderId="0"/>
    <xf numFmtId="0" fontId="23" fillId="0" borderId="0"/>
    <xf numFmtId="0" fontId="23" fillId="0" borderId="0"/>
    <xf numFmtId="172" fontId="1" fillId="0" borderId="0"/>
    <xf numFmtId="172" fontId="1" fillId="0" borderId="0"/>
    <xf numFmtId="172" fontId="1" fillId="0" borderId="0"/>
    <xf numFmtId="0" fontId="23" fillId="0" borderId="0"/>
    <xf numFmtId="172" fontId="1" fillId="0" borderId="0"/>
    <xf numFmtId="172" fontId="1" fillId="0" borderId="0"/>
    <xf numFmtId="172" fontId="1" fillId="0" borderId="0"/>
    <xf numFmtId="172" fontId="1" fillId="0" borderId="0"/>
    <xf numFmtId="0" fontId="23" fillId="0" borderId="0"/>
    <xf numFmtId="0" fontId="23" fillId="0" borderId="0"/>
    <xf numFmtId="0" fontId="23" fillId="0" borderId="0"/>
    <xf numFmtId="0" fontId="23" fillId="0" borderId="0"/>
    <xf numFmtId="0" fontId="23" fillId="0" borderId="0"/>
    <xf numFmtId="0" fontId="23" fillId="0" borderId="0"/>
    <xf numFmtId="172" fontId="23" fillId="0" borderId="0"/>
    <xf numFmtId="172" fontId="23" fillId="0" borderId="0"/>
    <xf numFmtId="172" fontId="1" fillId="0" borderId="0"/>
    <xf numFmtId="172" fontId="1" fillId="0" borderId="0"/>
    <xf numFmtId="0" fontId="23" fillId="0" borderId="0"/>
    <xf numFmtId="0" fontId="1" fillId="0" borderId="0"/>
    <xf numFmtId="0" fontId="1" fillId="0" borderId="0"/>
    <xf numFmtId="0" fontId="1" fillId="0" borderId="0"/>
    <xf numFmtId="0" fontId="1" fillId="0" borderId="0"/>
    <xf numFmtId="172" fontId="1" fillId="0" borderId="0"/>
    <xf numFmtId="172"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7" fillId="0" borderId="0"/>
    <xf numFmtId="0" fontId="23" fillId="0" borderId="0"/>
    <xf numFmtId="0" fontId="29" fillId="0" borderId="0"/>
    <xf numFmtId="172"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0" fontId="23" fillId="0" borderId="0"/>
    <xf numFmtId="172"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0" fontId="23" fillId="0" borderId="0"/>
    <xf numFmtId="0"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0" fontId="23" fillId="0" borderId="0"/>
    <xf numFmtId="172" fontId="1" fillId="0" borderId="0"/>
    <xf numFmtId="172" fontId="1" fillId="0" borderId="0"/>
    <xf numFmtId="172" fontId="1" fillId="0" borderId="0"/>
    <xf numFmtId="172" fontId="1" fillId="0" borderId="0"/>
    <xf numFmtId="0" fontId="23" fillId="0" borderId="0"/>
    <xf numFmtId="0" fontId="23" fillId="0" borderId="0"/>
    <xf numFmtId="0" fontId="23" fillId="0" borderId="0"/>
    <xf numFmtId="0" fontId="23" fillId="0" borderId="0"/>
    <xf numFmtId="0" fontId="30" fillId="0" borderId="0"/>
    <xf numFmtId="0" fontId="23" fillId="0" borderId="0"/>
    <xf numFmtId="0" fontId="23" fillId="0" borderId="0"/>
    <xf numFmtId="0" fontId="23" fillId="0" borderId="0"/>
    <xf numFmtId="0" fontId="23" fillId="0" borderId="0"/>
    <xf numFmtId="0" fontId="23" fillId="0" borderId="0"/>
    <xf numFmtId="0" fontId="23" fillId="0" borderId="0"/>
    <xf numFmtId="172" fontId="1" fillId="0" borderId="0"/>
    <xf numFmtId="172" fontId="1" fillId="0" borderId="0"/>
    <xf numFmtId="172" fontId="1" fillId="0" borderId="0"/>
    <xf numFmtId="172" fontId="1" fillId="0" borderId="0"/>
    <xf numFmtId="0" fontId="23" fillId="0" borderId="0"/>
    <xf numFmtId="0" fontId="23" fillId="0" borderId="0"/>
    <xf numFmtId="0" fontId="31" fillId="0" borderId="0"/>
    <xf numFmtId="172" fontId="1" fillId="0" borderId="0"/>
    <xf numFmtId="0" fontId="23" fillId="0" borderId="0"/>
    <xf numFmtId="172" fontId="1" fillId="0" borderId="0"/>
    <xf numFmtId="172" fontId="1" fillId="0" borderId="0"/>
    <xf numFmtId="0" fontId="1" fillId="0" borderId="0"/>
    <xf numFmtId="0" fontId="23" fillId="0" borderId="0"/>
    <xf numFmtId="0" fontId="1" fillId="0" borderId="0"/>
    <xf numFmtId="0" fontId="1" fillId="0" borderId="0"/>
    <xf numFmtId="172" fontId="1" fillId="0" borderId="0"/>
    <xf numFmtId="172" fontId="1" fillId="0" borderId="0"/>
    <xf numFmtId="172" fontId="1" fillId="0" borderId="0"/>
    <xf numFmtId="0" fontId="1" fillId="0" borderId="0"/>
    <xf numFmtId="0" fontId="23" fillId="0" borderId="0"/>
    <xf numFmtId="0" fontId="27" fillId="0" borderId="0"/>
    <xf numFmtId="172" fontId="1" fillId="0" borderId="0"/>
    <xf numFmtId="0" fontId="23" fillId="0" borderId="0"/>
    <xf numFmtId="0"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0"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0"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172" fontId="1" fillId="0" borderId="0"/>
    <xf numFmtId="172" fontId="1" fillId="0" borderId="0"/>
    <xf numFmtId="0" fontId="1" fillId="0" borderId="0"/>
    <xf numFmtId="0" fontId="1" fillId="0" borderId="0"/>
    <xf numFmtId="0" fontId="1" fillId="0" borderId="0"/>
    <xf numFmtId="172" fontId="1" fillId="0" borderId="0"/>
    <xf numFmtId="172" fontId="1" fillId="0" borderId="0"/>
    <xf numFmtId="172" fontId="1" fillId="0" borderId="0"/>
    <xf numFmtId="0" fontId="1" fillId="0" borderId="0"/>
    <xf numFmtId="172" fontId="1" fillId="0" borderId="0"/>
    <xf numFmtId="172" fontId="1" fillId="0" borderId="0"/>
    <xf numFmtId="172" fontId="1" fillId="0" borderId="0"/>
    <xf numFmtId="0" fontId="1" fillId="0" borderId="0"/>
    <xf numFmtId="0"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0"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0"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1" fillId="0" borderId="0"/>
    <xf numFmtId="0" fontId="1" fillId="0" borderId="0"/>
    <xf numFmtId="0" fontId="1" fillId="0" borderId="0"/>
    <xf numFmtId="0" fontId="1" fillId="0" borderId="0"/>
    <xf numFmtId="172" fontId="1" fillId="0" borderId="0"/>
    <xf numFmtId="172"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172" fontId="1" fillId="0" borderId="0"/>
    <xf numFmtId="0" fontId="32" fillId="0" borderId="0">
      <alignment vertical="top"/>
    </xf>
    <xf numFmtId="172"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0" fontId="32" fillId="0" borderId="0">
      <alignment vertical="top"/>
    </xf>
    <xf numFmtId="172"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1" fillId="0" borderId="0"/>
    <xf numFmtId="0" fontId="1" fillId="0" borderId="0"/>
    <xf numFmtId="0" fontId="33" fillId="0" borderId="0"/>
    <xf numFmtId="172" fontId="1" fillId="0" borderId="0"/>
    <xf numFmtId="172" fontId="1" fillId="0" borderId="0"/>
    <xf numFmtId="0" fontId="23" fillId="0" borderId="0"/>
    <xf numFmtId="0" fontId="23" fillId="0" borderId="0"/>
    <xf numFmtId="0" fontId="23" fillId="0" borderId="0"/>
    <xf numFmtId="0" fontId="23" fillId="0" borderId="0"/>
    <xf numFmtId="0" fontId="23" fillId="0" borderId="0"/>
    <xf numFmtId="0" fontId="23" fillId="0" borderId="0"/>
    <xf numFmtId="172" fontId="1" fillId="0" borderId="0"/>
    <xf numFmtId="172" fontId="1" fillId="0" borderId="0"/>
    <xf numFmtId="172" fontId="1" fillId="0" borderId="0"/>
    <xf numFmtId="172" fontId="1" fillId="0" borderId="0"/>
    <xf numFmtId="0" fontId="1" fillId="0" borderId="0"/>
    <xf numFmtId="172" fontId="1" fillId="0" borderId="0"/>
    <xf numFmtId="172" fontId="1" fillId="0" borderId="0"/>
    <xf numFmtId="172" fontId="1" fillId="0" borderId="0"/>
    <xf numFmtId="0" fontId="23" fillId="0" borderId="0"/>
    <xf numFmtId="172"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0" fontId="1" fillId="6" borderId="2" applyNumberFormat="0" applyFont="0" applyAlignment="0" applyProtection="0"/>
    <xf numFmtId="172" fontId="1" fillId="6" borderId="2" applyNumberFormat="0" applyFont="0" applyAlignment="0" applyProtection="0"/>
    <xf numFmtId="0"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0"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0"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0" fontId="23" fillId="43" borderId="15"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0" fontId="23" fillId="43" borderId="15"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9" fontId="23" fillId="0" borderId="0" applyFont="0" applyFill="0" applyBorder="0" applyAlignment="0" applyProtection="0"/>
    <xf numFmtId="9" fontId="23" fillId="0" borderId="0" applyFont="0" applyFill="0" applyBorder="0" applyAlignment="0" applyProtection="0"/>
    <xf numFmtId="9" fontId="15" fillId="0" borderId="0" applyFont="0" applyFill="0" applyBorder="0" applyAlignment="0" applyProtection="0"/>
    <xf numFmtId="9" fontId="23" fillId="0" borderId="0" applyFont="0" applyFill="0" applyBorder="0" applyAlignment="0" applyProtection="0"/>
    <xf numFmtId="9" fontId="23" fillId="0" borderId="0" applyFont="0" applyFill="0" applyBorder="0" applyAlignment="0" applyProtection="0"/>
    <xf numFmtId="9" fontId="15" fillId="0" borderId="0" applyFont="0" applyFill="0" applyBorder="0" applyAlignment="0" applyProtection="0"/>
    <xf numFmtId="9" fontId="15" fillId="0" borderId="0" applyFont="0" applyFill="0" applyBorder="0" applyAlignment="0" applyProtection="0"/>
    <xf numFmtId="9" fontId="23" fillId="0" borderId="0" applyFont="0" applyFill="0" applyBorder="0" applyAlignment="0" applyProtection="0"/>
    <xf numFmtId="9" fontId="15" fillId="0" borderId="0" applyFont="0" applyFill="0" applyBorder="0" applyAlignment="0" applyProtection="0"/>
    <xf numFmtId="9" fontId="23" fillId="0" borderId="0" applyFont="0" applyFill="0" applyBorder="0" applyAlignment="0" applyProtection="0"/>
    <xf numFmtId="9" fontId="15" fillId="0" borderId="0" applyFont="0" applyFill="0" applyBorder="0" applyAlignment="0" applyProtection="0"/>
    <xf numFmtId="0" fontId="34" fillId="36" borderId="16" applyNumberFormat="0" applyAlignment="0" applyProtection="0"/>
    <xf numFmtId="0" fontId="34" fillId="36" borderId="16" applyNumberFormat="0" applyAlignment="0" applyProtection="0"/>
    <xf numFmtId="0" fontId="34" fillId="36" borderId="16" applyNumberFormat="0" applyAlignment="0" applyProtection="0"/>
    <xf numFmtId="0" fontId="34" fillId="36" borderId="16" applyNumberFormat="0" applyAlignment="0" applyProtection="0"/>
    <xf numFmtId="0" fontId="34" fillId="36" borderId="16" applyNumberFormat="0" applyAlignment="0" applyProtection="0"/>
    <xf numFmtId="0" fontId="35" fillId="0" borderId="0"/>
    <xf numFmtId="0" fontId="36" fillId="0" borderId="0" applyNumberFormat="0" applyFill="0" applyBorder="0" applyAlignment="0" applyProtection="0"/>
    <xf numFmtId="0" fontId="36" fillId="0" borderId="0" applyNumberFormat="0" applyFill="0" applyBorder="0" applyAlignment="0" applyProtection="0"/>
    <xf numFmtId="0" fontId="36" fillId="0" borderId="0" applyNumberFormat="0" applyFill="0" applyBorder="0" applyAlignment="0" applyProtection="0"/>
    <xf numFmtId="0" fontId="36" fillId="0" borderId="0" applyNumberFormat="0" applyFill="0" applyBorder="0" applyAlignment="0" applyProtection="0"/>
    <xf numFmtId="0" fontId="36" fillId="0" borderId="0" applyNumberFormat="0" applyFill="0" applyBorder="0" applyAlignment="0" applyProtection="0"/>
    <xf numFmtId="0" fontId="37" fillId="0" borderId="0" applyNumberFormat="0" applyFill="0" applyBorder="0" applyAlignment="0" applyProtection="0"/>
    <xf numFmtId="0" fontId="37" fillId="0" borderId="0" applyNumberFormat="0" applyFill="0" applyBorder="0" applyAlignment="0" applyProtection="0"/>
    <xf numFmtId="0" fontId="37" fillId="0" borderId="0" applyNumberFormat="0" applyFill="0" applyBorder="0" applyAlignment="0" applyProtection="0"/>
    <xf numFmtId="0" fontId="37" fillId="0" borderId="0" applyNumberFormat="0" applyFill="0" applyBorder="0" applyAlignment="0" applyProtection="0"/>
    <xf numFmtId="0" fontId="37" fillId="0" borderId="0" applyNumberFormat="0" applyFill="0" applyBorder="0" applyAlignment="0" applyProtection="0"/>
    <xf numFmtId="0" fontId="38" fillId="0" borderId="17" applyNumberFormat="0" applyFill="0" applyAlignment="0" applyProtection="0"/>
    <xf numFmtId="0" fontId="38" fillId="0" borderId="17" applyNumberFormat="0" applyFill="0" applyAlignment="0" applyProtection="0"/>
    <xf numFmtId="0" fontId="38" fillId="0" borderId="17" applyNumberFormat="0" applyFill="0" applyAlignment="0" applyProtection="0"/>
    <xf numFmtId="0" fontId="38" fillId="0" borderId="17" applyNumberFormat="0" applyFill="0" applyAlignment="0" applyProtection="0"/>
    <xf numFmtId="0" fontId="38" fillId="0" borderId="17" applyNumberFormat="0" applyFill="0" applyAlignment="0" applyProtection="0"/>
    <xf numFmtId="0" fontId="39" fillId="0" borderId="18" applyNumberFormat="0" applyFill="0" applyAlignment="0" applyProtection="0"/>
    <xf numFmtId="0" fontId="39" fillId="0" borderId="18" applyNumberFormat="0" applyFill="0" applyAlignment="0" applyProtection="0"/>
    <xf numFmtId="0" fontId="39" fillId="0" borderId="18" applyNumberFormat="0" applyFill="0" applyAlignment="0" applyProtection="0"/>
    <xf numFmtId="0" fontId="39" fillId="0" borderId="18" applyNumberFormat="0" applyFill="0" applyAlignment="0" applyProtection="0"/>
    <xf numFmtId="0" fontId="39" fillId="0" borderId="18" applyNumberFormat="0" applyFill="0" applyAlignment="0" applyProtection="0"/>
    <xf numFmtId="0" fontId="21" fillId="0" borderId="19" applyNumberFormat="0" applyFill="0" applyAlignment="0" applyProtection="0"/>
    <xf numFmtId="0" fontId="21" fillId="0" borderId="19" applyNumberFormat="0" applyFill="0" applyAlignment="0" applyProtection="0"/>
    <xf numFmtId="0" fontId="21" fillId="0" borderId="19" applyNumberFormat="0" applyFill="0" applyAlignment="0" applyProtection="0"/>
    <xf numFmtId="0" fontId="21" fillId="0" borderId="19" applyNumberFormat="0" applyFill="0" applyAlignment="0" applyProtection="0"/>
    <xf numFmtId="0" fontId="21" fillId="0" borderId="19" applyNumberFormat="0" applyFill="0" applyAlignment="0" applyProtection="0"/>
    <xf numFmtId="0" fontId="40" fillId="0" borderId="0" applyNumberFormat="0" applyFill="0" applyBorder="0" applyAlignment="0" applyProtection="0"/>
    <xf numFmtId="0" fontId="40" fillId="0" borderId="0" applyNumberFormat="0" applyFill="0" applyBorder="0" applyAlignment="0" applyProtection="0"/>
    <xf numFmtId="0" fontId="40" fillId="0" borderId="0" applyNumberFormat="0" applyFill="0" applyBorder="0" applyAlignment="0" applyProtection="0"/>
    <xf numFmtId="0" fontId="40" fillId="0" borderId="0" applyNumberFormat="0" applyFill="0" applyBorder="0" applyAlignment="0" applyProtection="0"/>
    <xf numFmtId="0" fontId="40" fillId="0" borderId="0" applyNumberFormat="0" applyFill="0" applyBorder="0" applyAlignment="0" applyProtection="0"/>
    <xf numFmtId="0" fontId="41" fillId="0" borderId="20" applyNumberFormat="0" applyFill="0" applyAlignment="0" applyProtection="0"/>
    <xf numFmtId="0" fontId="41" fillId="0" borderId="20" applyNumberFormat="0" applyFill="0" applyAlignment="0" applyProtection="0"/>
    <xf numFmtId="0" fontId="41" fillId="0" borderId="20" applyNumberFormat="0" applyFill="0" applyAlignment="0" applyProtection="0"/>
    <xf numFmtId="0" fontId="41" fillId="0" borderId="20" applyNumberFormat="0" applyFill="0" applyAlignment="0" applyProtection="0"/>
    <xf numFmtId="0" fontId="41" fillId="0" borderId="20" applyNumberFormat="0" applyFill="0" applyAlignment="0" applyProtection="0"/>
    <xf numFmtId="43" fontId="1" fillId="0" borderId="0" applyFont="0" applyFill="0" applyBorder="0" applyAlignment="0" applyProtection="0"/>
    <xf numFmtId="44" fontId="1" fillId="0" borderId="0" applyFont="0" applyFill="0" applyBorder="0" applyAlignment="0" applyProtection="0"/>
  </cellStyleXfs>
  <cellXfs count="234">
    <xf numFmtId="0" fontId="0" fillId="0" borderId="0" xfId="0"/>
    <xf numFmtId="0" fontId="2" fillId="19" borderId="3" xfId="0" applyFont="1" applyFill="1" applyBorder="1" applyAlignment="1">
      <alignment horizontal="center" vertical="center"/>
    </xf>
    <xf numFmtId="170" fontId="2" fillId="19" borderId="4" xfId="2" applyNumberFormat="1" applyFont="1" applyFill="1" applyBorder="1" applyAlignment="1">
      <alignment horizontal="center" vertical="center" wrapText="1"/>
    </xf>
    <xf numFmtId="0" fontId="2" fillId="19" borderId="5" xfId="0" applyFont="1" applyFill="1" applyBorder="1" applyAlignment="1">
      <alignment horizontal="center" vertical="center"/>
    </xf>
    <xf numFmtId="0" fontId="2" fillId="0" borderId="0" xfId="0" applyFont="1" applyAlignment="1">
      <alignment horizontal="center" vertical="center"/>
    </xf>
    <xf numFmtId="0" fontId="0" fillId="0" borderId="6" xfId="0" applyBorder="1"/>
    <xf numFmtId="170" fontId="0" fillId="0" borderId="0" xfId="2" applyNumberFormat="1" applyFont="1" applyBorder="1"/>
    <xf numFmtId="0" fontId="0" fillId="0" borderId="7" xfId="0" applyBorder="1"/>
    <xf numFmtId="0" fontId="0" fillId="4" borderId="6" xfId="0" applyFill="1" applyBorder="1" applyAlignment="1">
      <alignment vertical="center"/>
    </xf>
    <xf numFmtId="170" fontId="0" fillId="4" borderId="0" xfId="2" applyNumberFormat="1" applyFont="1" applyFill="1" applyBorder="1" applyAlignment="1">
      <alignment vertical="center"/>
    </xf>
    <xf numFmtId="170" fontId="8" fillId="4" borderId="0" xfId="2" applyNumberFormat="1" applyFont="1" applyFill="1" applyBorder="1" applyAlignment="1">
      <alignment vertical="center"/>
    </xf>
    <xf numFmtId="0" fontId="3" fillId="4" borderId="7" xfId="0" applyFont="1" applyFill="1" applyBorder="1" applyAlignment="1">
      <alignment vertical="center" wrapText="1"/>
    </xf>
    <xf numFmtId="0" fontId="0" fillId="0" borderId="6" xfId="0" applyBorder="1" applyAlignment="1">
      <alignment wrapText="1"/>
    </xf>
    <xf numFmtId="0" fontId="0" fillId="0" borderId="6" xfId="0" applyBorder="1" applyAlignment="1">
      <alignment vertical="center"/>
    </xf>
    <xf numFmtId="170" fontId="0" fillId="0" borderId="0" xfId="2" applyNumberFormat="1" applyFont="1" applyBorder="1" applyAlignment="1">
      <alignment vertical="center"/>
    </xf>
    <xf numFmtId="0" fontId="3" fillId="0" borderId="7" xfId="0" applyFont="1" applyBorder="1" applyAlignment="1">
      <alignment vertical="center" wrapText="1"/>
    </xf>
    <xf numFmtId="0" fontId="0" fillId="0" borderId="6" xfId="0" applyBorder="1" applyAlignment="1">
      <alignment vertical="center" wrapText="1"/>
    </xf>
    <xf numFmtId="0" fontId="0" fillId="0" borderId="7" xfId="0" applyBorder="1" applyAlignment="1">
      <alignment vertical="center"/>
    </xf>
    <xf numFmtId="0" fontId="0" fillId="20" borderId="6" xfId="0" applyFill="1" applyBorder="1"/>
    <xf numFmtId="170" fontId="0" fillId="20" borderId="0" xfId="2" applyNumberFormat="1" applyFont="1" applyFill="1" applyBorder="1"/>
    <xf numFmtId="0" fontId="0" fillId="5" borderId="6" xfId="0" applyFill="1" applyBorder="1"/>
    <xf numFmtId="170" fontId="0" fillId="5" borderId="0" xfId="2" applyNumberFormat="1" applyFont="1" applyFill="1" applyBorder="1"/>
    <xf numFmtId="0" fontId="6" fillId="0" borderId="7" xfId="0" applyFont="1" applyBorder="1"/>
    <xf numFmtId="0" fontId="0" fillId="20" borderId="8" xfId="0" applyFill="1" applyBorder="1"/>
    <xf numFmtId="170" fontId="0" fillId="20" borderId="9" xfId="2" applyNumberFormat="1" applyFont="1" applyFill="1" applyBorder="1"/>
    <xf numFmtId="0" fontId="0" fillId="0" borderId="10" xfId="0" applyBorder="1"/>
    <xf numFmtId="0" fontId="2" fillId="19" borderId="0" xfId="0" applyFont="1" applyFill="1" applyAlignment="1">
      <alignment horizontal="center"/>
    </xf>
    <xf numFmtId="170" fontId="2" fillId="19" borderId="0" xfId="2" applyNumberFormat="1" applyFont="1" applyFill="1"/>
    <xf numFmtId="0" fontId="0" fillId="0" borderId="0" xfId="0" applyAlignment="1">
      <alignment wrapText="1"/>
    </xf>
    <xf numFmtId="170" fontId="0" fillId="0" borderId="0" xfId="2" applyNumberFormat="1" applyFont="1"/>
    <xf numFmtId="170" fontId="2" fillId="0" borderId="0" xfId="2" applyNumberFormat="1" applyFont="1" applyFill="1" applyAlignment="1">
      <alignment horizontal="center"/>
    </xf>
    <xf numFmtId="0" fontId="2" fillId="4" borderId="0" xfId="0" applyFont="1" applyFill="1" applyAlignment="1">
      <alignment horizontal="center" vertical="center" wrapText="1"/>
    </xf>
    <xf numFmtId="0" fontId="2" fillId="4" borderId="0" xfId="0" applyFont="1" applyFill="1" applyAlignment="1">
      <alignment horizontal="center" vertical="center"/>
    </xf>
    <xf numFmtId="170" fontId="2" fillId="4" borderId="0" xfId="2" applyNumberFormat="1" applyFont="1" applyFill="1" applyAlignment="1">
      <alignment horizontal="center" vertical="center"/>
    </xf>
    <xf numFmtId="170" fontId="2" fillId="5" borderId="7" xfId="2" applyNumberFormat="1" applyFont="1" applyFill="1" applyBorder="1" applyAlignment="1">
      <alignment horizontal="center" vertical="center"/>
    </xf>
    <xf numFmtId="0" fontId="10" fillId="0" borderId="0" xfId="0" applyFont="1" applyAlignment="1">
      <alignment horizontal="justify"/>
    </xf>
    <xf numFmtId="170" fontId="3" fillId="0" borderId="0" xfId="2" applyNumberFormat="1" applyFont="1" applyBorder="1" applyAlignment="1">
      <alignment horizontal="center"/>
    </xf>
    <xf numFmtId="0" fontId="10" fillId="0" borderId="9" xfId="0" applyFont="1" applyBorder="1" applyAlignment="1">
      <alignment horizontal="justify" vertical="center" wrapText="1"/>
    </xf>
    <xf numFmtId="170" fontId="3" fillId="0" borderId="9" xfId="2" applyNumberFormat="1" applyFont="1" applyBorder="1" applyAlignment="1">
      <alignment horizontal="center"/>
    </xf>
    <xf numFmtId="0" fontId="10" fillId="2" borderId="0" xfId="0" applyFont="1" applyFill="1" applyAlignment="1">
      <alignment horizontal="justify"/>
    </xf>
    <xf numFmtId="170" fontId="3" fillId="5" borderId="7" xfId="2" applyNumberFormat="1" applyFont="1" applyFill="1" applyBorder="1" applyAlignment="1">
      <alignment horizontal="justify" vertical="center" wrapText="1"/>
    </xf>
    <xf numFmtId="0" fontId="10" fillId="2" borderId="9" xfId="0" applyFont="1" applyFill="1" applyBorder="1" applyAlignment="1">
      <alignment horizontal="justify" wrapText="1"/>
    </xf>
    <xf numFmtId="170" fontId="3" fillId="5" borderId="10" xfId="2" applyNumberFormat="1" applyFont="1" applyFill="1" applyBorder="1" applyAlignment="1">
      <alignment horizontal="justify" vertical="center" wrapText="1"/>
    </xf>
    <xf numFmtId="0" fontId="0" fillId="0" borderId="11" xfId="0" applyBorder="1" applyAlignment="1">
      <alignment horizontal="left" vertical="center" wrapText="1"/>
    </xf>
    <xf numFmtId="0" fontId="10" fillId="0" borderId="9" xfId="0" applyFont="1" applyBorder="1" applyAlignment="1">
      <alignment horizontal="justify" vertical="center"/>
    </xf>
    <xf numFmtId="170" fontId="2" fillId="0" borderId="9" xfId="2" applyNumberFormat="1" applyFont="1" applyBorder="1" applyAlignment="1">
      <alignment vertical="center"/>
    </xf>
    <xf numFmtId="170" fontId="3" fillId="0" borderId="9" xfId="2" applyNumberFormat="1" applyFont="1" applyBorder="1" applyAlignment="1">
      <alignment horizontal="justify" wrapText="1"/>
    </xf>
    <xf numFmtId="0" fontId="10" fillId="0" borderId="9" xfId="0" applyFont="1" applyBorder="1" applyAlignment="1">
      <alignment horizontal="justify"/>
    </xf>
    <xf numFmtId="170" fontId="3" fillId="0" borderId="9" xfId="2" applyNumberFormat="1" applyFont="1" applyBorder="1" applyAlignment="1"/>
    <xf numFmtId="0" fontId="10" fillId="2" borderId="0" xfId="0" applyFont="1" applyFill="1" applyAlignment="1">
      <alignment horizontal="justify" vertical="center" wrapText="1"/>
    </xf>
    <xf numFmtId="170" fontId="3" fillId="0" borderId="0" xfId="2" applyNumberFormat="1" applyFont="1" applyBorder="1" applyAlignment="1">
      <alignment horizontal="center" wrapText="1"/>
    </xf>
    <xf numFmtId="0" fontId="3" fillId="2" borderId="0" xfId="0" applyFont="1" applyFill="1" applyAlignment="1">
      <alignment horizontal="justify"/>
    </xf>
    <xf numFmtId="0" fontId="3" fillId="0" borderId="0" xfId="0" applyFont="1" applyAlignment="1">
      <alignment horizontal="justify" wrapText="1"/>
    </xf>
    <xf numFmtId="0" fontId="3" fillId="2" borderId="0" xfId="0" applyFont="1" applyFill="1" applyAlignment="1">
      <alignment horizontal="justify" wrapText="1"/>
    </xf>
    <xf numFmtId="0" fontId="3" fillId="2" borderId="9" xfId="0" applyFont="1" applyFill="1" applyBorder="1" applyAlignment="1">
      <alignment horizontal="justify" wrapText="1"/>
    </xf>
    <xf numFmtId="0" fontId="0" fillId="0" borderId="0" xfId="0" applyAlignment="1">
      <alignment horizontal="left" wrapText="1"/>
    </xf>
    <xf numFmtId="0" fontId="2" fillId="4" borderId="0" xfId="0" applyFont="1" applyFill="1"/>
    <xf numFmtId="170" fontId="2" fillId="4" borderId="0" xfId="2" applyNumberFormat="1" applyFont="1" applyFill="1" applyAlignment="1">
      <alignment vertical="center"/>
    </xf>
    <xf numFmtId="0" fontId="2" fillId="21" borderId="0" xfId="0" applyFont="1" applyFill="1" applyAlignment="1">
      <alignment horizontal="center"/>
    </xf>
    <xf numFmtId="0" fontId="2" fillId="20" borderId="0" xfId="0" applyFont="1" applyFill="1" applyAlignment="1">
      <alignment horizontal="center"/>
    </xf>
    <xf numFmtId="170" fontId="2" fillId="20" borderId="0" xfId="2" applyNumberFormat="1" applyFont="1" applyFill="1" applyAlignment="1">
      <alignment horizontal="center"/>
    </xf>
    <xf numFmtId="170" fontId="2" fillId="5" borderId="0" xfId="2" applyNumberFormat="1" applyFont="1" applyFill="1" applyAlignment="1">
      <alignment horizontal="center"/>
    </xf>
    <xf numFmtId="170" fontId="0" fillId="0" borderId="0" xfId="2" applyNumberFormat="1" applyFont="1" applyAlignment="1">
      <alignment horizontal="center" vertical="center"/>
    </xf>
    <xf numFmtId="170" fontId="0" fillId="0" borderId="0" xfId="2" applyNumberFormat="1" applyFont="1" applyAlignment="1">
      <alignment vertical="center" wrapText="1"/>
    </xf>
    <xf numFmtId="170" fontId="10" fillId="0" borderId="0" xfId="2" applyNumberFormat="1" applyFont="1" applyAlignment="1">
      <alignment vertical="top" wrapText="1"/>
    </xf>
    <xf numFmtId="170" fontId="10" fillId="5" borderId="0" xfId="2" applyNumberFormat="1" applyFont="1" applyFill="1" applyAlignment="1">
      <alignment vertical="top" wrapText="1"/>
    </xf>
    <xf numFmtId="170" fontId="0" fillId="0" borderId="0" xfId="2" applyNumberFormat="1" applyFont="1" applyAlignment="1">
      <alignment vertical="center"/>
    </xf>
    <xf numFmtId="0" fontId="0" fillId="0" borderId="0" xfId="0" applyAlignment="1">
      <alignment vertical="center" wrapText="1"/>
    </xf>
    <xf numFmtId="170" fontId="3" fillId="0" borderId="0" xfId="2" applyNumberFormat="1" applyFont="1" applyAlignment="1">
      <alignment vertical="center" wrapText="1"/>
    </xf>
    <xf numFmtId="0" fontId="5" fillId="21" borderId="3" xfId="0" applyFont="1" applyFill="1" applyBorder="1" applyAlignment="1">
      <alignment horizontal="center"/>
    </xf>
    <xf numFmtId="0" fontId="5" fillId="21" borderId="5" xfId="0" applyFont="1" applyFill="1" applyBorder="1" applyAlignment="1">
      <alignment horizontal="center"/>
    </xf>
    <xf numFmtId="0" fontId="2" fillId="0" borderId="6" xfId="0" applyFont="1" applyBorder="1" applyAlignment="1">
      <alignment horizontal="left"/>
    </xf>
    <xf numFmtId="170" fontId="2" fillId="0" borderId="7" xfId="2" applyNumberFormat="1" applyFont="1" applyBorder="1" applyAlignment="1">
      <alignment horizontal="center"/>
    </xf>
    <xf numFmtId="170" fontId="0" fillId="0" borderId="7" xfId="2" applyNumberFormat="1" applyFont="1" applyBorder="1"/>
    <xf numFmtId="0" fontId="2" fillId="5" borderId="6" xfId="0" applyFont="1" applyFill="1" applyBorder="1" applyAlignment="1">
      <alignment vertical="center"/>
    </xf>
    <xf numFmtId="170" fontId="2" fillId="5" borderId="7" xfId="2" applyNumberFormat="1" applyFont="1" applyFill="1" applyBorder="1" applyAlignment="1">
      <alignment vertical="center"/>
    </xf>
    <xf numFmtId="170" fontId="4" fillId="0" borderId="0" xfId="2" applyNumberFormat="1" applyFont="1" applyFill="1" applyAlignment="1">
      <alignment vertical="center" wrapText="1"/>
    </xf>
    <xf numFmtId="0" fontId="0" fillId="0" borderId="8" xfId="0" applyBorder="1"/>
    <xf numFmtId="10" fontId="0" fillId="0" borderId="10" xfId="1" applyNumberFormat="1" applyFont="1" applyBorder="1"/>
    <xf numFmtId="10" fontId="0" fillId="0" borderId="0" xfId="1" applyNumberFormat="1" applyFont="1"/>
    <xf numFmtId="9" fontId="0" fillId="0" borderId="0" xfId="1" applyFont="1"/>
    <xf numFmtId="0" fontId="2" fillId="4" borderId="0" xfId="0" applyFont="1" applyFill="1" applyAlignment="1">
      <alignment horizontal="center"/>
    </xf>
    <xf numFmtId="0" fontId="2" fillId="0" borderId="0" xfId="0" applyFont="1"/>
    <xf numFmtId="170" fontId="2" fillId="0" borderId="0" xfId="2" applyNumberFormat="1" applyFont="1"/>
    <xf numFmtId="171" fontId="2" fillId="0" borderId="0" xfId="3" applyNumberFormat="1" applyFont="1"/>
    <xf numFmtId="0" fontId="12" fillId="0" borderId="0" xfId="0" applyFont="1"/>
    <xf numFmtId="170" fontId="3" fillId="0" borderId="0" xfId="2" applyNumberFormat="1" applyFont="1"/>
    <xf numFmtId="0" fontId="13" fillId="5" borderId="0" xfId="0" applyFont="1" applyFill="1"/>
    <xf numFmtId="170" fontId="14" fillId="5" borderId="0" xfId="2" applyNumberFormat="1" applyFont="1" applyFill="1"/>
    <xf numFmtId="170" fontId="0" fillId="5" borderId="0" xfId="2" applyNumberFormat="1" applyFont="1" applyFill="1"/>
    <xf numFmtId="0" fontId="2" fillId="19" borderId="0" xfId="0" applyFont="1" applyFill="1"/>
    <xf numFmtId="171" fontId="2" fillId="19" borderId="0" xfId="3" applyNumberFormat="1" applyFont="1" applyFill="1"/>
    <xf numFmtId="170" fontId="9" fillId="0" borderId="0" xfId="2" applyNumberFormat="1" applyFont="1"/>
    <xf numFmtId="49" fontId="43" fillId="3" borderId="0" xfId="0" applyNumberFormat="1" applyFont="1" applyFill="1" applyAlignment="1">
      <alignment horizontal="left" vertical="center" wrapText="1"/>
    </xf>
    <xf numFmtId="0" fontId="43" fillId="0" borderId="0" xfId="0" applyFont="1"/>
    <xf numFmtId="0" fontId="43" fillId="3" borderId="0" xfId="0" applyFont="1" applyFill="1"/>
    <xf numFmtId="0" fontId="46" fillId="3" borderId="1" xfId="0" applyFont="1" applyFill="1" applyBorder="1" applyAlignment="1">
      <alignment horizontal="left" vertical="center"/>
    </xf>
    <xf numFmtId="9" fontId="43" fillId="3" borderId="0" xfId="0" applyNumberFormat="1" applyFont="1" applyFill="1" applyAlignment="1">
      <alignment horizontal="center" vertical="center"/>
    </xf>
    <xf numFmtId="169" fontId="43" fillId="3" borderId="0" xfId="0" applyNumberFormat="1" applyFont="1" applyFill="1"/>
    <xf numFmtId="169" fontId="43" fillId="3" borderId="0" xfId="0" applyNumberFormat="1" applyFont="1" applyFill="1" applyAlignment="1">
      <alignment horizontal="center" vertical="center"/>
    </xf>
    <xf numFmtId="0" fontId="43" fillId="3" borderId="0" xfId="0" applyFont="1" applyFill="1" applyAlignment="1">
      <alignment horizontal="center" vertical="center"/>
    </xf>
    <xf numFmtId="49" fontId="46" fillId="3" borderId="0" xfId="0" applyNumberFormat="1" applyFont="1" applyFill="1" applyAlignment="1">
      <alignment horizontal="center" vertical="center" wrapText="1"/>
    </xf>
    <xf numFmtId="49" fontId="43" fillId="3" borderId="0" xfId="0" applyNumberFormat="1" applyFont="1" applyFill="1" applyAlignment="1">
      <alignment vertical="center" wrapText="1"/>
    </xf>
    <xf numFmtId="49" fontId="46" fillId="3" borderId="0" xfId="0" applyNumberFormat="1" applyFont="1" applyFill="1" applyAlignment="1">
      <alignment horizontal="right" vertical="center" wrapText="1"/>
    </xf>
    <xf numFmtId="49" fontId="43" fillId="3" borderId="0" xfId="0" applyNumberFormat="1" applyFont="1" applyFill="1" applyAlignment="1">
      <alignment vertical="center"/>
    </xf>
    <xf numFmtId="49" fontId="46" fillId="3" borderId="0" xfId="0" applyNumberFormat="1" applyFont="1" applyFill="1" applyAlignment="1">
      <alignment vertical="center"/>
    </xf>
    <xf numFmtId="9" fontId="46" fillId="3" borderId="0" xfId="0" applyNumberFormat="1" applyFont="1" applyFill="1" applyAlignment="1">
      <alignment horizontal="center" vertical="center"/>
    </xf>
    <xf numFmtId="169" fontId="46" fillId="3" borderId="0" xfId="0" applyNumberFormat="1" applyFont="1" applyFill="1" applyAlignment="1">
      <alignment vertical="center"/>
    </xf>
    <xf numFmtId="169" fontId="46" fillId="3" borderId="0" xfId="0" applyNumberFormat="1" applyFont="1" applyFill="1" applyAlignment="1">
      <alignment horizontal="center" vertical="center"/>
    </xf>
    <xf numFmtId="49" fontId="46" fillId="3" borderId="0" xfId="0" applyNumberFormat="1" applyFont="1" applyFill="1" applyAlignment="1">
      <alignment horizontal="left"/>
    </xf>
    <xf numFmtId="49" fontId="46" fillId="48" borderId="23" xfId="0" applyNumberFormat="1" applyFont="1" applyFill="1" applyBorder="1" applyAlignment="1">
      <alignment horizontal="center" vertical="center"/>
    </xf>
    <xf numFmtId="0" fontId="43" fillId="0" borderId="0" xfId="0" applyFont="1" applyAlignment="1">
      <alignment horizontal="center" vertical="center"/>
    </xf>
    <xf numFmtId="49" fontId="46" fillId="48" borderId="26" xfId="0" applyNumberFormat="1" applyFont="1" applyFill="1" applyBorder="1" applyAlignment="1">
      <alignment horizontal="center" vertical="center"/>
    </xf>
    <xf numFmtId="0" fontId="46" fillId="48" borderId="1" xfId="0" applyFont="1" applyFill="1" applyBorder="1" applyAlignment="1">
      <alignment horizontal="center" vertical="center" wrapText="1"/>
    </xf>
    <xf numFmtId="17" fontId="48" fillId="2" borderId="1" xfId="0" applyNumberFormat="1" applyFont="1" applyFill="1" applyBorder="1" applyAlignment="1">
      <alignment horizontal="center" vertical="center" wrapText="1"/>
    </xf>
    <xf numFmtId="0" fontId="48" fillId="2" borderId="1" xfId="0" applyFont="1" applyFill="1" applyBorder="1" applyAlignment="1">
      <alignment horizontal="center" vertical="center" wrapText="1"/>
    </xf>
    <xf numFmtId="0" fontId="47" fillId="2" borderId="1" xfId="0" applyFont="1" applyFill="1" applyBorder="1" applyAlignment="1">
      <alignment horizontal="center" vertical="center" wrapText="1"/>
    </xf>
    <xf numFmtId="169" fontId="48" fillId="45" borderId="1" xfId="0" applyNumberFormat="1" applyFont="1" applyFill="1" applyBorder="1" applyAlignment="1">
      <alignment horizontal="center" vertical="center" wrapText="1"/>
    </xf>
    <xf numFmtId="0" fontId="48" fillId="45" borderId="1" xfId="0" applyFont="1" applyFill="1" applyBorder="1" applyAlignment="1">
      <alignment horizontal="center" vertical="center" wrapText="1"/>
    </xf>
    <xf numFmtId="0" fontId="48" fillId="44" borderId="27" xfId="0" applyFont="1" applyFill="1" applyBorder="1" applyAlignment="1">
      <alignment horizontal="center" vertical="center" wrapText="1"/>
    </xf>
    <xf numFmtId="9" fontId="43" fillId="0" borderId="1" xfId="1" applyFont="1" applyFill="1" applyBorder="1" applyAlignment="1" applyProtection="1">
      <alignment horizontal="left" vertical="center" wrapText="1"/>
    </xf>
    <xf numFmtId="1" fontId="45" fillId="0" borderId="1" xfId="0" applyNumberFormat="1" applyFont="1" applyBorder="1" applyAlignment="1">
      <alignment horizontal="center" vertical="center"/>
    </xf>
    <xf numFmtId="9" fontId="43" fillId="0" borderId="1" xfId="1" applyFont="1" applyFill="1" applyBorder="1" applyAlignment="1" applyProtection="1">
      <alignment horizontal="center" vertical="center"/>
    </xf>
    <xf numFmtId="43" fontId="43" fillId="0" borderId="1" xfId="2797" applyFont="1" applyFill="1" applyBorder="1" applyAlignment="1" applyProtection="1">
      <alignment horizontal="center" vertical="center"/>
    </xf>
    <xf numFmtId="43" fontId="46" fillId="0" borderId="1" xfId="2797" applyFont="1" applyFill="1" applyBorder="1" applyAlignment="1" applyProtection="1">
      <alignment horizontal="center" vertical="center"/>
    </xf>
    <xf numFmtId="183" fontId="46" fillId="0" borderId="1" xfId="2797" applyNumberFormat="1" applyFont="1" applyFill="1" applyBorder="1" applyAlignment="1" applyProtection="1">
      <alignment horizontal="center" vertical="center"/>
    </xf>
    <xf numFmtId="43" fontId="49" fillId="0" borderId="1" xfId="2797" applyFont="1" applyFill="1" applyBorder="1" applyAlignment="1">
      <alignment horizontal="center" vertical="center" wrapText="1"/>
    </xf>
    <xf numFmtId="10" fontId="49" fillId="0" borderId="1" xfId="1" applyNumberFormat="1" applyFont="1" applyFill="1" applyBorder="1" applyAlignment="1">
      <alignment horizontal="center" vertical="center" wrapText="1"/>
    </xf>
    <xf numFmtId="3" fontId="45" fillId="0" borderId="1" xfId="1" applyNumberFormat="1" applyFont="1" applyFill="1" applyBorder="1" applyAlignment="1" applyProtection="1">
      <alignment horizontal="center" vertical="center"/>
    </xf>
    <xf numFmtId="183" fontId="43" fillId="0" borderId="1" xfId="2797" applyNumberFormat="1" applyFont="1" applyFill="1" applyBorder="1" applyAlignment="1" applyProtection="1">
      <alignment horizontal="center" vertical="center"/>
    </xf>
    <xf numFmtId="183" fontId="49" fillId="0" borderId="1" xfId="2797" applyNumberFormat="1" applyFont="1" applyFill="1" applyBorder="1" applyAlignment="1">
      <alignment horizontal="center" vertical="center" wrapText="1"/>
    </xf>
    <xf numFmtId="182" fontId="49" fillId="0" borderId="1" xfId="1" applyNumberFormat="1" applyFont="1" applyFill="1" applyBorder="1" applyAlignment="1">
      <alignment horizontal="center" vertical="center" wrapText="1"/>
    </xf>
    <xf numFmtId="183" fontId="45" fillId="0" borderId="1" xfId="2797" applyNumberFormat="1" applyFont="1" applyFill="1" applyBorder="1" applyAlignment="1">
      <alignment horizontal="center" vertical="center" wrapText="1"/>
    </xf>
    <xf numFmtId="0" fontId="43" fillId="0" borderId="1" xfId="0" applyFont="1" applyBorder="1" applyAlignment="1">
      <alignment horizontal="center" vertical="center" wrapText="1"/>
    </xf>
    <xf numFmtId="1" fontId="43" fillId="0" borderId="1" xfId="0" applyNumberFormat="1" applyFont="1" applyBorder="1" applyAlignment="1">
      <alignment horizontal="center" vertical="center"/>
    </xf>
    <xf numFmtId="9" fontId="49" fillId="0" borderId="1" xfId="1" applyFont="1" applyFill="1" applyBorder="1" applyAlignment="1">
      <alignment horizontal="center" vertical="center" wrapText="1"/>
    </xf>
    <xf numFmtId="3" fontId="43" fillId="0" borderId="1" xfId="0" applyNumberFormat="1" applyFont="1" applyBorder="1" applyAlignment="1">
      <alignment horizontal="center" vertical="center"/>
    </xf>
    <xf numFmtId="0" fontId="43" fillId="0" borderId="1" xfId="0" applyFont="1" applyBorder="1" applyAlignment="1">
      <alignment horizontal="center" vertical="center"/>
    </xf>
    <xf numFmtId="0" fontId="45" fillId="0" borderId="1" xfId="0" applyFont="1" applyBorder="1" applyAlignment="1">
      <alignment horizontal="center" vertical="center" wrapText="1"/>
    </xf>
    <xf numFmtId="9" fontId="43" fillId="0" borderId="1" xfId="1" applyFont="1" applyFill="1" applyBorder="1" applyAlignment="1" applyProtection="1">
      <alignment horizontal="left" vertical="top" wrapText="1"/>
    </xf>
    <xf numFmtId="3" fontId="43" fillId="0" borderId="1" xfId="1" applyNumberFormat="1" applyFont="1" applyFill="1" applyBorder="1" applyAlignment="1" applyProtection="1">
      <alignment horizontal="center" vertical="center"/>
    </xf>
    <xf numFmtId="3" fontId="50" fillId="0" borderId="1" xfId="1" applyNumberFormat="1" applyFont="1" applyFill="1" applyBorder="1" applyAlignment="1" applyProtection="1">
      <alignment horizontal="right" vertical="center"/>
    </xf>
    <xf numFmtId="0" fontId="46" fillId="0" borderId="0" xfId="0" applyFont="1"/>
    <xf numFmtId="49" fontId="43" fillId="3" borderId="0" xfId="0" applyNumberFormat="1" applyFont="1" applyFill="1" applyAlignment="1">
      <alignment horizontal="center"/>
    </xf>
    <xf numFmtId="49" fontId="46" fillId="46" borderId="1" xfId="0" applyNumberFormat="1" applyFont="1" applyFill="1" applyBorder="1" applyAlignment="1">
      <alignment horizontal="center" vertical="center" wrapText="1"/>
    </xf>
    <xf numFmtId="0" fontId="43" fillId="5" borderId="1" xfId="0" applyFont="1" applyFill="1" applyBorder="1" applyAlignment="1">
      <alignment horizontal="center" wrapText="1"/>
    </xf>
    <xf numFmtId="49" fontId="46" fillId="47" borderId="1" xfId="0" applyNumberFormat="1" applyFont="1" applyFill="1" applyBorder="1" applyAlignment="1">
      <alignment horizontal="center" vertical="center" wrapText="1"/>
    </xf>
    <xf numFmtId="0" fontId="43" fillId="3" borderId="1" xfId="0" applyFont="1" applyFill="1" applyBorder="1" applyAlignment="1">
      <alignment horizontal="center" vertical="center" wrapText="1"/>
    </xf>
    <xf numFmtId="0" fontId="49" fillId="0" borderId="1" xfId="0" applyFont="1" applyBorder="1" applyAlignment="1">
      <alignment horizontal="center" vertical="center" wrapText="1"/>
    </xf>
    <xf numFmtId="0" fontId="49" fillId="0" borderId="1" xfId="0" applyFont="1" applyBorder="1" applyAlignment="1">
      <alignment vertical="center" wrapText="1"/>
    </xf>
    <xf numFmtId="0" fontId="49" fillId="0" borderId="1" xfId="0" applyFont="1" applyBorder="1" applyAlignment="1">
      <alignment horizontal="left" vertical="center" wrapText="1"/>
    </xf>
    <xf numFmtId="183" fontId="50" fillId="0" borderId="1" xfId="1" applyNumberFormat="1" applyFont="1" applyFill="1" applyBorder="1" applyAlignment="1" applyProtection="1">
      <alignment horizontal="center" vertical="center"/>
    </xf>
    <xf numFmtId="3" fontId="50" fillId="0" borderId="1" xfId="1" applyNumberFormat="1" applyFont="1" applyFill="1" applyBorder="1" applyAlignment="1" applyProtection="1">
      <alignment horizontal="center" vertical="center"/>
    </xf>
    <xf numFmtId="0" fontId="43" fillId="0" borderId="0" xfId="0" applyFont="1" applyAlignment="1">
      <alignment vertical="top" wrapText="1"/>
    </xf>
    <xf numFmtId="0" fontId="46" fillId="3" borderId="1" xfId="0" applyFont="1" applyFill="1" applyBorder="1" applyAlignment="1">
      <alignment horizontal="center" vertical="center"/>
    </xf>
    <xf numFmtId="0" fontId="46" fillId="3" borderId="27" xfId="0" applyFont="1" applyFill="1" applyBorder="1" applyAlignment="1">
      <alignment horizontal="center" vertical="center"/>
    </xf>
    <xf numFmtId="10" fontId="43" fillId="3" borderId="0" xfId="1" applyNumberFormat="1" applyFont="1" applyFill="1"/>
    <xf numFmtId="43" fontId="45" fillId="0" borderId="1" xfId="2797" applyFont="1" applyFill="1" applyBorder="1" applyAlignment="1" applyProtection="1">
      <alignment horizontal="center" vertical="center"/>
    </xf>
    <xf numFmtId="183" fontId="50" fillId="0" borderId="1" xfId="2797" applyNumberFormat="1" applyFont="1" applyFill="1" applyBorder="1" applyAlignment="1" applyProtection="1">
      <alignment horizontal="center" vertical="center"/>
    </xf>
    <xf numFmtId="0" fontId="46" fillId="3" borderId="0" xfId="0" applyFont="1" applyFill="1"/>
    <xf numFmtId="49" fontId="46" fillId="3" borderId="0" xfId="0" applyNumberFormat="1" applyFont="1" applyFill="1" applyAlignment="1">
      <alignment horizontal="left" vertical="center" wrapText="1"/>
    </xf>
    <xf numFmtId="10" fontId="46" fillId="49" borderId="1" xfId="1" applyNumberFormat="1" applyFont="1" applyFill="1" applyBorder="1" applyAlignment="1" applyProtection="1">
      <alignment horizontal="center" vertical="center"/>
    </xf>
    <xf numFmtId="0" fontId="53" fillId="0" borderId="1" xfId="0" applyFont="1" applyBorder="1" applyAlignment="1">
      <alignment horizontal="left" vertical="center" wrapText="1"/>
    </xf>
    <xf numFmtId="0" fontId="46" fillId="0" borderId="31" xfId="0" applyFont="1" applyBorder="1" applyAlignment="1">
      <alignment vertical="center" wrapText="1"/>
    </xf>
    <xf numFmtId="0" fontId="46" fillId="0" borderId="0" xfId="0" applyFont="1" applyAlignment="1">
      <alignment vertical="center"/>
    </xf>
    <xf numFmtId="0" fontId="46" fillId="0" borderId="31" xfId="0" applyFont="1" applyBorder="1" applyAlignment="1">
      <alignment vertical="center"/>
    </xf>
    <xf numFmtId="0" fontId="46" fillId="0" borderId="0" xfId="0" applyFont="1" applyAlignment="1">
      <alignment vertical="center" wrapText="1"/>
    </xf>
    <xf numFmtId="49" fontId="46" fillId="0" borderId="0" xfId="0" applyNumberFormat="1" applyFont="1" applyAlignment="1">
      <alignment vertical="center"/>
    </xf>
    <xf numFmtId="49" fontId="43" fillId="0" borderId="0" xfId="0" applyNumberFormat="1" applyFont="1" applyAlignment="1">
      <alignment horizontal="left" vertical="center" wrapText="1"/>
    </xf>
    <xf numFmtId="184" fontId="46" fillId="0" borderId="1" xfId="2798" applyNumberFormat="1" applyFont="1" applyFill="1" applyBorder="1" applyAlignment="1" applyProtection="1">
      <alignment vertical="center"/>
    </xf>
    <xf numFmtId="9" fontId="43" fillId="0" borderId="0" xfId="0" applyNumberFormat="1" applyFont="1" applyAlignment="1">
      <alignment horizontal="center" vertical="center"/>
    </xf>
    <xf numFmtId="0" fontId="51" fillId="0" borderId="1" xfId="0" applyFont="1" applyBorder="1" applyAlignment="1">
      <alignment horizontal="left" vertical="center" wrapText="1"/>
    </xf>
    <xf numFmtId="0" fontId="51" fillId="0" borderId="1" xfId="0" applyFont="1" applyBorder="1" applyAlignment="1">
      <alignment horizontal="left" vertical="top" wrapText="1"/>
    </xf>
    <xf numFmtId="0" fontId="51" fillId="0" borderId="1" xfId="0" applyFont="1" applyBorder="1" applyAlignment="1">
      <alignment vertical="center" wrapText="1"/>
    </xf>
    <xf numFmtId="9" fontId="49" fillId="5" borderId="1" xfId="1" applyFont="1" applyFill="1" applyBorder="1" applyAlignment="1">
      <alignment horizontal="center" vertical="center" wrapText="1"/>
    </xf>
    <xf numFmtId="9" fontId="49" fillId="49" borderId="1" xfId="1" applyFont="1" applyFill="1" applyBorder="1" applyAlignment="1">
      <alignment horizontal="center" vertical="center" wrapText="1"/>
    </xf>
    <xf numFmtId="0" fontId="46" fillId="3" borderId="1" xfId="0" applyFont="1" applyFill="1" applyBorder="1" applyAlignment="1">
      <alignment horizontal="center" vertical="center"/>
    </xf>
    <xf numFmtId="169" fontId="47" fillId="45" borderId="1" xfId="0" applyNumberFormat="1" applyFont="1" applyFill="1" applyBorder="1" applyAlignment="1">
      <alignment horizontal="center" vertical="center"/>
    </xf>
    <xf numFmtId="0" fontId="47" fillId="44" borderId="1" xfId="0" applyFont="1" applyFill="1" applyBorder="1" applyAlignment="1">
      <alignment horizontal="center" vertical="center"/>
    </xf>
    <xf numFmtId="49" fontId="47" fillId="2" borderId="1" xfId="0" applyNumberFormat="1" applyFont="1" applyFill="1" applyBorder="1" applyAlignment="1">
      <alignment horizontal="center" vertical="center" wrapText="1"/>
    </xf>
    <xf numFmtId="49" fontId="47" fillId="2" borderId="1" xfId="0" applyNumberFormat="1" applyFont="1" applyFill="1" applyBorder="1" applyAlignment="1">
      <alignment horizontal="center" vertical="center"/>
    </xf>
    <xf numFmtId="49" fontId="46" fillId="48" borderId="21" xfId="0" applyNumberFormat="1" applyFont="1" applyFill="1" applyBorder="1" applyAlignment="1">
      <alignment horizontal="center" vertical="center"/>
    </xf>
    <xf numFmtId="49" fontId="46" fillId="48" borderId="22" xfId="0" applyNumberFormat="1" applyFont="1" applyFill="1" applyBorder="1" applyAlignment="1">
      <alignment horizontal="center" vertical="center"/>
    </xf>
    <xf numFmtId="49" fontId="46" fillId="48" borderId="23" xfId="0" applyNumberFormat="1" applyFont="1" applyFill="1" applyBorder="1" applyAlignment="1">
      <alignment horizontal="center" vertical="center"/>
    </xf>
    <xf numFmtId="49" fontId="46" fillId="48" borderId="24" xfId="0" applyNumberFormat="1" applyFont="1" applyFill="1" applyBorder="1" applyAlignment="1">
      <alignment horizontal="center" vertical="center"/>
    </xf>
    <xf numFmtId="49" fontId="46" fillId="48" borderId="25" xfId="0" applyNumberFormat="1" applyFont="1" applyFill="1" applyBorder="1" applyAlignment="1">
      <alignment horizontal="center" vertical="center"/>
    </xf>
    <xf numFmtId="49" fontId="46" fillId="48" borderId="26" xfId="0" applyNumberFormat="1" applyFont="1" applyFill="1" applyBorder="1" applyAlignment="1">
      <alignment horizontal="center" vertical="center"/>
    </xf>
    <xf numFmtId="0" fontId="43" fillId="3" borderId="1" xfId="0" applyFont="1" applyFill="1" applyBorder="1" applyAlignment="1">
      <alignment horizontal="center" vertical="center"/>
    </xf>
    <xf numFmtId="0" fontId="49" fillId="0" borderId="1" xfId="0" applyFont="1" applyBorder="1" applyAlignment="1">
      <alignment horizontal="center" vertical="center"/>
    </xf>
    <xf numFmtId="0" fontId="49" fillId="0" borderId="1" xfId="0" applyFont="1" applyBorder="1" applyAlignment="1">
      <alignment horizontal="center" vertical="center" wrapText="1" readingOrder="1"/>
    </xf>
    <xf numFmtId="49" fontId="43" fillId="3" borderId="0" xfId="0" applyNumberFormat="1" applyFont="1" applyFill="1" applyAlignment="1">
      <alignment horizontal="left" vertical="center" wrapText="1"/>
    </xf>
    <xf numFmtId="49" fontId="43" fillId="3" borderId="1" xfId="0" applyNumberFormat="1" applyFont="1" applyFill="1" applyBorder="1" applyAlignment="1">
      <alignment horizontal="center"/>
    </xf>
    <xf numFmtId="184" fontId="46" fillId="0" borderId="28" xfId="2798" applyNumberFormat="1" applyFont="1" applyFill="1" applyBorder="1" applyAlignment="1">
      <alignment horizontal="center" vertical="center"/>
    </xf>
    <xf numFmtId="184" fontId="46" fillId="0" borderId="30" xfId="2798" applyNumberFormat="1" applyFont="1" applyFill="1" applyBorder="1" applyAlignment="1">
      <alignment horizontal="center" vertical="center"/>
    </xf>
    <xf numFmtId="184" fontId="46" fillId="0" borderId="29" xfId="2798" applyNumberFormat="1" applyFont="1" applyFill="1" applyBorder="1" applyAlignment="1">
      <alignment horizontal="center" vertical="center"/>
    </xf>
    <xf numFmtId="3" fontId="46" fillId="0" borderId="28" xfId="1782" applyNumberFormat="1" applyFont="1" applyFill="1" applyBorder="1" applyAlignment="1">
      <alignment horizontal="right" vertical="center"/>
    </xf>
    <xf numFmtId="3" fontId="46" fillId="0" borderId="30" xfId="1782" applyNumberFormat="1" applyFont="1" applyFill="1" applyBorder="1" applyAlignment="1">
      <alignment horizontal="right" vertical="center"/>
    </xf>
    <xf numFmtId="3" fontId="46" fillId="0" borderId="29" xfId="1782" applyNumberFormat="1" applyFont="1" applyFill="1" applyBorder="1" applyAlignment="1">
      <alignment horizontal="right" vertical="center"/>
    </xf>
    <xf numFmtId="10" fontId="46" fillId="49" borderId="28" xfId="1" applyNumberFormat="1" applyFont="1" applyFill="1" applyBorder="1" applyAlignment="1">
      <alignment horizontal="center" vertical="center"/>
    </xf>
    <xf numFmtId="10" fontId="46" fillId="49" borderId="30" xfId="1" applyNumberFormat="1" applyFont="1" applyFill="1" applyBorder="1" applyAlignment="1">
      <alignment horizontal="center" vertical="center"/>
    </xf>
    <xf numFmtId="10" fontId="46" fillId="49" borderId="29" xfId="1" applyNumberFormat="1" applyFont="1" applyFill="1" applyBorder="1" applyAlignment="1">
      <alignment horizontal="center" vertical="center"/>
    </xf>
    <xf numFmtId="184" fontId="46" fillId="0" borderId="28" xfId="2798" applyNumberFormat="1" applyFont="1" applyFill="1" applyBorder="1" applyAlignment="1" applyProtection="1">
      <alignment horizontal="center" vertical="center"/>
    </xf>
    <xf numFmtId="184" fontId="46" fillId="0" borderId="30" xfId="2798" applyNumberFormat="1" applyFont="1" applyFill="1" applyBorder="1" applyAlignment="1" applyProtection="1">
      <alignment horizontal="center" vertical="center"/>
    </xf>
    <xf numFmtId="184" fontId="46" fillId="0" borderId="29" xfId="2798" applyNumberFormat="1" applyFont="1" applyFill="1" applyBorder="1" applyAlignment="1" applyProtection="1">
      <alignment horizontal="center" vertical="center"/>
    </xf>
    <xf numFmtId="9" fontId="43" fillId="0" borderId="28" xfId="1" applyFont="1" applyFill="1" applyBorder="1" applyAlignment="1" applyProtection="1">
      <alignment horizontal="center" vertical="center" wrapText="1"/>
    </xf>
    <xf numFmtId="9" fontId="43" fillId="0" borderId="30" xfId="1" applyFont="1" applyFill="1" applyBorder="1" applyAlignment="1" applyProtection="1">
      <alignment horizontal="center" vertical="center" wrapText="1"/>
    </xf>
    <xf numFmtId="9" fontId="43" fillId="0" borderId="29" xfId="1" applyFont="1" applyFill="1" applyBorder="1" applyAlignment="1" applyProtection="1">
      <alignment horizontal="center" vertical="center" wrapText="1"/>
    </xf>
    <xf numFmtId="1" fontId="43" fillId="0" borderId="28" xfId="0" applyNumberFormat="1" applyFont="1" applyBorder="1" applyAlignment="1">
      <alignment horizontal="center" vertical="center" wrapText="1"/>
    </xf>
    <xf numFmtId="1" fontId="43" fillId="0" borderId="30" xfId="0" applyNumberFormat="1" applyFont="1" applyBorder="1" applyAlignment="1">
      <alignment horizontal="center" vertical="center" wrapText="1"/>
    </xf>
    <xf numFmtId="1" fontId="43" fillId="0" borderId="29" xfId="0" applyNumberFormat="1" applyFont="1" applyBorder="1" applyAlignment="1">
      <alignment horizontal="center" vertical="center" wrapText="1"/>
    </xf>
    <xf numFmtId="1" fontId="45" fillId="0" borderId="28" xfId="0" applyNumberFormat="1" applyFont="1" applyBorder="1" applyAlignment="1">
      <alignment horizontal="center" vertical="center"/>
    </xf>
    <xf numFmtId="1" fontId="45" fillId="0" borderId="30" xfId="0" applyNumberFormat="1" applyFont="1" applyBorder="1" applyAlignment="1">
      <alignment horizontal="center" vertical="center"/>
    </xf>
    <xf numFmtId="1" fontId="45" fillId="0" borderId="29" xfId="0" applyNumberFormat="1" applyFont="1" applyBorder="1" applyAlignment="1">
      <alignment horizontal="center" vertical="center"/>
    </xf>
    <xf numFmtId="170" fontId="3" fillId="5" borderId="7" xfId="2" applyNumberFormat="1" applyFont="1" applyFill="1" applyBorder="1" applyAlignment="1">
      <alignment horizontal="justify" vertical="center" wrapText="1"/>
    </xf>
    <xf numFmtId="0" fontId="0" fillId="0" borderId="4" xfId="0" applyBorder="1" applyAlignment="1">
      <alignment horizontal="left" vertical="center" wrapText="1"/>
    </xf>
    <xf numFmtId="0" fontId="0" fillId="0" borderId="0" xfId="0" applyAlignment="1">
      <alignment horizontal="left" vertical="center" wrapText="1"/>
    </xf>
    <xf numFmtId="0" fontId="0" fillId="0" borderId="9" xfId="0" applyBorder="1" applyAlignment="1">
      <alignment horizontal="left" vertical="center" wrapText="1"/>
    </xf>
    <xf numFmtId="170" fontId="2" fillId="0" borderId="4" xfId="2" applyNumberFormat="1" applyFont="1" applyBorder="1" applyAlignment="1">
      <alignment horizontal="center" vertical="center"/>
    </xf>
    <xf numFmtId="170" fontId="2" fillId="0" borderId="0" xfId="2" applyNumberFormat="1" applyFont="1" applyBorder="1" applyAlignment="1">
      <alignment horizontal="center" vertical="center"/>
    </xf>
    <xf numFmtId="170" fontId="2" fillId="0" borderId="9" xfId="2" applyNumberFormat="1" applyFont="1" applyBorder="1" applyAlignment="1">
      <alignment horizontal="center" vertical="center"/>
    </xf>
    <xf numFmtId="170" fontId="3" fillId="0" borderId="0" xfId="2" applyNumberFormat="1" applyFont="1" applyBorder="1" applyAlignment="1">
      <alignment horizontal="justify" wrapText="1"/>
    </xf>
    <xf numFmtId="170" fontId="3" fillId="0" borderId="9" xfId="2" applyNumberFormat="1" applyFont="1" applyBorder="1" applyAlignment="1">
      <alignment horizontal="justify" wrapText="1"/>
    </xf>
    <xf numFmtId="170" fontId="0" fillId="0" borderId="0" xfId="2" applyNumberFormat="1" applyFont="1" applyBorder="1" applyAlignment="1">
      <alignment horizontal="justify"/>
    </xf>
    <xf numFmtId="170" fontId="0" fillId="0" borderId="9" xfId="2" applyNumberFormat="1" applyFont="1" applyBorder="1" applyAlignment="1">
      <alignment horizontal="justify"/>
    </xf>
    <xf numFmtId="170" fontId="3" fillId="5" borderId="5" xfId="2" applyNumberFormat="1" applyFont="1" applyFill="1" applyBorder="1" applyAlignment="1">
      <alignment horizontal="justify" vertical="center" wrapText="1"/>
    </xf>
    <xf numFmtId="170" fontId="3" fillId="5" borderId="10" xfId="2" applyNumberFormat="1" applyFont="1" applyFill="1" applyBorder="1" applyAlignment="1">
      <alignment horizontal="justify" vertical="center" wrapText="1"/>
    </xf>
    <xf numFmtId="170" fontId="3" fillId="0" borderId="4" xfId="2" applyNumberFormat="1" applyFont="1" applyBorder="1" applyAlignment="1">
      <alignment horizontal="justify" wrapText="1"/>
    </xf>
    <xf numFmtId="170" fontId="3" fillId="0" borderId="4" xfId="2" applyNumberFormat="1" applyFont="1" applyBorder="1" applyAlignment="1">
      <alignment horizontal="center"/>
    </xf>
    <xf numFmtId="170" fontId="3" fillId="0" borderId="9" xfId="2" applyNumberFormat="1" applyFont="1" applyBorder="1" applyAlignment="1">
      <alignment horizontal="center"/>
    </xf>
    <xf numFmtId="170" fontId="3" fillId="0" borderId="0" xfId="2" applyNumberFormat="1" applyFont="1" applyBorder="1" applyAlignment="1">
      <alignment horizontal="justify" vertical="center" wrapText="1"/>
    </xf>
    <xf numFmtId="170" fontId="3" fillId="0" borderId="9" xfId="2" applyNumberFormat="1" applyFont="1" applyBorder="1" applyAlignment="1">
      <alignment horizontal="justify" vertical="center" wrapText="1"/>
    </xf>
    <xf numFmtId="0" fontId="2" fillId="19" borderId="0" xfId="0" applyFont="1" applyFill="1" applyAlignment="1">
      <alignment horizontal="center"/>
    </xf>
    <xf numFmtId="170" fontId="2" fillId="0" borderId="0" xfId="2" applyNumberFormat="1" applyFont="1" applyBorder="1" applyAlignment="1">
      <alignment vertical="center"/>
    </xf>
    <xf numFmtId="170" fontId="2" fillId="0" borderId="9" xfId="2" applyNumberFormat="1" applyFont="1" applyBorder="1" applyAlignment="1">
      <alignment vertical="center"/>
    </xf>
  </cellXfs>
  <cellStyles count="2799">
    <cellStyle name="20% - Énfasis1 10" xfId="4" xr:uid="{00000000-0005-0000-0000-000000000000}"/>
    <cellStyle name="20% - Énfasis1 10 2" xfId="5" xr:uid="{00000000-0005-0000-0000-000001000000}"/>
    <cellStyle name="20% - Énfasis1 10 3" xfId="6" xr:uid="{00000000-0005-0000-0000-000002000000}"/>
    <cellStyle name="20% - Énfasis1 10 4" xfId="7" xr:uid="{00000000-0005-0000-0000-000003000000}"/>
    <cellStyle name="20% - Énfasis1 10 5" xfId="8" xr:uid="{00000000-0005-0000-0000-000004000000}"/>
    <cellStyle name="20% - Énfasis1 11" xfId="9" xr:uid="{00000000-0005-0000-0000-000005000000}"/>
    <cellStyle name="20% - Énfasis1 11 2" xfId="10" xr:uid="{00000000-0005-0000-0000-000006000000}"/>
    <cellStyle name="20% - Énfasis1 11 3" xfId="11" xr:uid="{00000000-0005-0000-0000-000007000000}"/>
    <cellStyle name="20% - Énfasis1 11 4" xfId="12" xr:uid="{00000000-0005-0000-0000-000008000000}"/>
    <cellStyle name="20% - Énfasis1 11 5" xfId="13" xr:uid="{00000000-0005-0000-0000-000009000000}"/>
    <cellStyle name="20% - Énfasis1 12" xfId="14" xr:uid="{00000000-0005-0000-0000-00000A000000}"/>
    <cellStyle name="20% - Énfasis1 12 2" xfId="15" xr:uid="{00000000-0005-0000-0000-00000B000000}"/>
    <cellStyle name="20% - Énfasis1 12 3" xfId="16" xr:uid="{00000000-0005-0000-0000-00000C000000}"/>
    <cellStyle name="20% - Énfasis1 12 4" xfId="17" xr:uid="{00000000-0005-0000-0000-00000D000000}"/>
    <cellStyle name="20% - Énfasis1 12 5" xfId="18" xr:uid="{00000000-0005-0000-0000-00000E000000}"/>
    <cellStyle name="20% - Énfasis1 13" xfId="19" xr:uid="{00000000-0005-0000-0000-00000F000000}"/>
    <cellStyle name="20% - Énfasis1 13 2" xfId="20" xr:uid="{00000000-0005-0000-0000-000010000000}"/>
    <cellStyle name="20% - Énfasis1 13 3" xfId="21" xr:uid="{00000000-0005-0000-0000-000011000000}"/>
    <cellStyle name="20% - Énfasis1 13 4" xfId="22" xr:uid="{00000000-0005-0000-0000-000012000000}"/>
    <cellStyle name="20% - Énfasis1 13 5" xfId="23" xr:uid="{00000000-0005-0000-0000-000013000000}"/>
    <cellStyle name="20% - Énfasis1 14" xfId="24" xr:uid="{00000000-0005-0000-0000-000014000000}"/>
    <cellStyle name="20% - Énfasis1 14 2" xfId="25" xr:uid="{00000000-0005-0000-0000-000015000000}"/>
    <cellStyle name="20% - Énfasis1 14 3" xfId="26" xr:uid="{00000000-0005-0000-0000-000016000000}"/>
    <cellStyle name="20% - Énfasis1 14 4" xfId="27" xr:uid="{00000000-0005-0000-0000-000017000000}"/>
    <cellStyle name="20% - Énfasis1 14 5" xfId="28" xr:uid="{00000000-0005-0000-0000-000018000000}"/>
    <cellStyle name="20% - Énfasis1 15" xfId="29" xr:uid="{00000000-0005-0000-0000-000019000000}"/>
    <cellStyle name="20% - Énfasis1 15 2" xfId="30" xr:uid="{00000000-0005-0000-0000-00001A000000}"/>
    <cellStyle name="20% - Énfasis1 15 3" xfId="31" xr:uid="{00000000-0005-0000-0000-00001B000000}"/>
    <cellStyle name="20% - Énfasis1 15 4" xfId="32" xr:uid="{00000000-0005-0000-0000-00001C000000}"/>
    <cellStyle name="20% - Énfasis1 15 5" xfId="33" xr:uid="{00000000-0005-0000-0000-00001D000000}"/>
    <cellStyle name="20% - Énfasis1 16" xfId="34" xr:uid="{00000000-0005-0000-0000-00001E000000}"/>
    <cellStyle name="20% - Énfasis1 16 2" xfId="35" xr:uid="{00000000-0005-0000-0000-00001F000000}"/>
    <cellStyle name="20% - Énfasis1 16 3" xfId="36" xr:uid="{00000000-0005-0000-0000-000020000000}"/>
    <cellStyle name="20% - Énfasis1 16 4" xfId="37" xr:uid="{00000000-0005-0000-0000-000021000000}"/>
    <cellStyle name="20% - Énfasis1 16 5" xfId="38" xr:uid="{00000000-0005-0000-0000-000022000000}"/>
    <cellStyle name="20% - Énfasis1 17" xfId="39" xr:uid="{00000000-0005-0000-0000-000023000000}"/>
    <cellStyle name="20% - Énfasis1 17 2" xfId="40" xr:uid="{00000000-0005-0000-0000-000024000000}"/>
    <cellStyle name="20% - Énfasis1 17 3" xfId="41" xr:uid="{00000000-0005-0000-0000-000025000000}"/>
    <cellStyle name="20% - Énfasis1 17 4" xfId="42" xr:uid="{00000000-0005-0000-0000-000026000000}"/>
    <cellStyle name="20% - Énfasis1 17 5" xfId="43" xr:uid="{00000000-0005-0000-0000-000027000000}"/>
    <cellStyle name="20% - Énfasis1 18" xfId="44" xr:uid="{00000000-0005-0000-0000-000028000000}"/>
    <cellStyle name="20% - Énfasis1 19" xfId="45" xr:uid="{00000000-0005-0000-0000-000029000000}"/>
    <cellStyle name="20% - Énfasis1 2" xfId="46" xr:uid="{00000000-0005-0000-0000-00002A000000}"/>
    <cellStyle name="20% - Énfasis1 2 2" xfId="47" xr:uid="{00000000-0005-0000-0000-00002B000000}"/>
    <cellStyle name="20% - Énfasis1 2 2 2" xfId="48" xr:uid="{00000000-0005-0000-0000-00002C000000}"/>
    <cellStyle name="20% - Énfasis1 2 2 3" xfId="49" xr:uid="{00000000-0005-0000-0000-00002D000000}"/>
    <cellStyle name="20% - Énfasis1 2 2 4" xfId="50" xr:uid="{00000000-0005-0000-0000-00002E000000}"/>
    <cellStyle name="20% - Énfasis1 2 2 5" xfId="51" xr:uid="{00000000-0005-0000-0000-00002F000000}"/>
    <cellStyle name="20% - Énfasis1 2 3" xfId="52" xr:uid="{00000000-0005-0000-0000-000030000000}"/>
    <cellStyle name="20% - Énfasis1 2 4" xfId="53" xr:uid="{00000000-0005-0000-0000-000031000000}"/>
    <cellStyle name="20% - Énfasis1 2 5" xfId="54" xr:uid="{00000000-0005-0000-0000-000032000000}"/>
    <cellStyle name="20% - Énfasis1 2 6" xfId="55" xr:uid="{00000000-0005-0000-0000-000033000000}"/>
    <cellStyle name="20% - Énfasis1 20" xfId="56" xr:uid="{00000000-0005-0000-0000-000034000000}"/>
    <cellStyle name="20% - Énfasis1 21" xfId="57" xr:uid="{00000000-0005-0000-0000-000035000000}"/>
    <cellStyle name="20% - Énfasis1 22" xfId="58" xr:uid="{00000000-0005-0000-0000-000036000000}"/>
    <cellStyle name="20% - Énfasis1 23" xfId="59" xr:uid="{00000000-0005-0000-0000-000037000000}"/>
    <cellStyle name="20% - Énfasis1 24" xfId="60" xr:uid="{00000000-0005-0000-0000-000038000000}"/>
    <cellStyle name="20% - Énfasis1 25" xfId="61" xr:uid="{00000000-0005-0000-0000-000039000000}"/>
    <cellStyle name="20% - Énfasis1 26" xfId="62" xr:uid="{00000000-0005-0000-0000-00003A000000}"/>
    <cellStyle name="20% - Énfasis1 27" xfId="63" xr:uid="{00000000-0005-0000-0000-00003B000000}"/>
    <cellStyle name="20% - Énfasis1 28" xfId="64" xr:uid="{00000000-0005-0000-0000-00003C000000}"/>
    <cellStyle name="20% - Énfasis1 29" xfId="65" xr:uid="{00000000-0005-0000-0000-00003D000000}"/>
    <cellStyle name="20% - Énfasis1 3" xfId="66" xr:uid="{00000000-0005-0000-0000-00003E000000}"/>
    <cellStyle name="20% - Énfasis1 3 2" xfId="67" xr:uid="{00000000-0005-0000-0000-00003F000000}"/>
    <cellStyle name="20% - Énfasis1 3 2 2" xfId="68" xr:uid="{00000000-0005-0000-0000-000040000000}"/>
    <cellStyle name="20% - Énfasis1 3 2 3" xfId="69" xr:uid="{00000000-0005-0000-0000-000041000000}"/>
    <cellStyle name="20% - Énfasis1 3 2 4" xfId="70" xr:uid="{00000000-0005-0000-0000-000042000000}"/>
    <cellStyle name="20% - Énfasis1 3 2 5" xfId="71" xr:uid="{00000000-0005-0000-0000-000043000000}"/>
    <cellStyle name="20% - Énfasis1 3 3" xfId="72" xr:uid="{00000000-0005-0000-0000-000044000000}"/>
    <cellStyle name="20% - Énfasis1 3 4" xfId="73" xr:uid="{00000000-0005-0000-0000-000045000000}"/>
    <cellStyle name="20% - Énfasis1 3 5" xfId="74" xr:uid="{00000000-0005-0000-0000-000046000000}"/>
    <cellStyle name="20% - Énfasis1 3 6" xfId="75" xr:uid="{00000000-0005-0000-0000-000047000000}"/>
    <cellStyle name="20% - Énfasis1 30" xfId="76" xr:uid="{00000000-0005-0000-0000-000048000000}"/>
    <cellStyle name="20% - Énfasis1 31" xfId="77" xr:uid="{00000000-0005-0000-0000-000049000000}"/>
    <cellStyle name="20% - Énfasis1 32" xfId="78" xr:uid="{00000000-0005-0000-0000-00004A000000}"/>
    <cellStyle name="20% - Énfasis1 4" xfId="79" xr:uid="{00000000-0005-0000-0000-00004B000000}"/>
    <cellStyle name="20% - Énfasis1 4 2" xfId="80" xr:uid="{00000000-0005-0000-0000-00004C000000}"/>
    <cellStyle name="20% - Énfasis1 4 2 2" xfId="81" xr:uid="{00000000-0005-0000-0000-00004D000000}"/>
    <cellStyle name="20% - Énfasis1 4 2 3" xfId="82" xr:uid="{00000000-0005-0000-0000-00004E000000}"/>
    <cellStyle name="20% - Énfasis1 4 2 4" xfId="83" xr:uid="{00000000-0005-0000-0000-00004F000000}"/>
    <cellStyle name="20% - Énfasis1 4 2 5" xfId="84" xr:uid="{00000000-0005-0000-0000-000050000000}"/>
    <cellStyle name="20% - Énfasis1 4 3" xfId="85" xr:uid="{00000000-0005-0000-0000-000051000000}"/>
    <cellStyle name="20% - Énfasis1 4 4" xfId="86" xr:uid="{00000000-0005-0000-0000-000052000000}"/>
    <cellStyle name="20% - Énfasis1 4 5" xfId="87" xr:uid="{00000000-0005-0000-0000-000053000000}"/>
    <cellStyle name="20% - Énfasis1 4 6" xfId="88" xr:uid="{00000000-0005-0000-0000-000054000000}"/>
    <cellStyle name="20% - Énfasis1 5" xfId="89" xr:uid="{00000000-0005-0000-0000-000055000000}"/>
    <cellStyle name="20% - Énfasis1 5 2" xfId="90" xr:uid="{00000000-0005-0000-0000-000056000000}"/>
    <cellStyle name="20% - Énfasis1 5 2 2" xfId="91" xr:uid="{00000000-0005-0000-0000-000057000000}"/>
    <cellStyle name="20% - Énfasis1 5 2 3" xfId="92" xr:uid="{00000000-0005-0000-0000-000058000000}"/>
    <cellStyle name="20% - Énfasis1 5 2 4" xfId="93" xr:uid="{00000000-0005-0000-0000-000059000000}"/>
    <cellStyle name="20% - Énfasis1 5 2 5" xfId="94" xr:uid="{00000000-0005-0000-0000-00005A000000}"/>
    <cellStyle name="20% - Énfasis1 5 3" xfId="95" xr:uid="{00000000-0005-0000-0000-00005B000000}"/>
    <cellStyle name="20% - Énfasis1 5 4" xfId="96" xr:uid="{00000000-0005-0000-0000-00005C000000}"/>
    <cellStyle name="20% - Énfasis1 5 5" xfId="97" xr:uid="{00000000-0005-0000-0000-00005D000000}"/>
    <cellStyle name="20% - Énfasis1 5 6" xfId="98" xr:uid="{00000000-0005-0000-0000-00005E000000}"/>
    <cellStyle name="20% - Énfasis1 6" xfId="99" xr:uid="{00000000-0005-0000-0000-00005F000000}"/>
    <cellStyle name="20% - Énfasis1 6 2" xfId="100" xr:uid="{00000000-0005-0000-0000-000060000000}"/>
    <cellStyle name="20% - Énfasis1 6 2 2" xfId="101" xr:uid="{00000000-0005-0000-0000-000061000000}"/>
    <cellStyle name="20% - Énfasis1 6 2 3" xfId="102" xr:uid="{00000000-0005-0000-0000-000062000000}"/>
    <cellStyle name="20% - Énfasis1 6 2 4" xfId="103" xr:uid="{00000000-0005-0000-0000-000063000000}"/>
    <cellStyle name="20% - Énfasis1 6 2 5" xfId="104" xr:uid="{00000000-0005-0000-0000-000064000000}"/>
    <cellStyle name="20% - Énfasis1 6 3" xfId="105" xr:uid="{00000000-0005-0000-0000-000065000000}"/>
    <cellStyle name="20% - Énfasis1 6 4" xfId="106" xr:uid="{00000000-0005-0000-0000-000066000000}"/>
    <cellStyle name="20% - Énfasis1 6 5" xfId="107" xr:uid="{00000000-0005-0000-0000-000067000000}"/>
    <cellStyle name="20% - Énfasis1 6 6" xfId="108" xr:uid="{00000000-0005-0000-0000-000068000000}"/>
    <cellStyle name="20% - Énfasis1 7" xfId="109" xr:uid="{00000000-0005-0000-0000-000069000000}"/>
    <cellStyle name="20% - Énfasis1 7 2" xfId="110" xr:uid="{00000000-0005-0000-0000-00006A000000}"/>
    <cellStyle name="20% - Énfasis1 7 2 2" xfId="111" xr:uid="{00000000-0005-0000-0000-00006B000000}"/>
    <cellStyle name="20% - Énfasis1 7 2 3" xfId="112" xr:uid="{00000000-0005-0000-0000-00006C000000}"/>
    <cellStyle name="20% - Énfasis1 7 2 4" xfId="113" xr:uid="{00000000-0005-0000-0000-00006D000000}"/>
    <cellStyle name="20% - Énfasis1 7 2 5" xfId="114" xr:uid="{00000000-0005-0000-0000-00006E000000}"/>
    <cellStyle name="20% - Énfasis1 7 3" xfId="115" xr:uid="{00000000-0005-0000-0000-00006F000000}"/>
    <cellStyle name="20% - Énfasis1 7 4" xfId="116" xr:uid="{00000000-0005-0000-0000-000070000000}"/>
    <cellStyle name="20% - Énfasis1 7 5" xfId="117" xr:uid="{00000000-0005-0000-0000-000071000000}"/>
    <cellStyle name="20% - Énfasis1 7 6" xfId="118" xr:uid="{00000000-0005-0000-0000-000072000000}"/>
    <cellStyle name="20% - Énfasis1 8" xfId="119" xr:uid="{00000000-0005-0000-0000-000073000000}"/>
    <cellStyle name="20% - Énfasis1 8 2" xfId="120" xr:uid="{00000000-0005-0000-0000-000074000000}"/>
    <cellStyle name="20% - Énfasis1 8 2 2" xfId="121" xr:uid="{00000000-0005-0000-0000-000075000000}"/>
    <cellStyle name="20% - Énfasis1 8 2 3" xfId="122" xr:uid="{00000000-0005-0000-0000-000076000000}"/>
    <cellStyle name="20% - Énfasis1 8 2 4" xfId="123" xr:uid="{00000000-0005-0000-0000-000077000000}"/>
    <cellStyle name="20% - Énfasis1 8 2 5" xfId="124" xr:uid="{00000000-0005-0000-0000-000078000000}"/>
    <cellStyle name="20% - Énfasis1 8 3" xfId="125" xr:uid="{00000000-0005-0000-0000-000079000000}"/>
    <cellStyle name="20% - Énfasis1 8 4" xfId="126" xr:uid="{00000000-0005-0000-0000-00007A000000}"/>
    <cellStyle name="20% - Énfasis1 8 5" xfId="127" xr:uid="{00000000-0005-0000-0000-00007B000000}"/>
    <cellStyle name="20% - Énfasis1 8 6" xfId="128" xr:uid="{00000000-0005-0000-0000-00007C000000}"/>
    <cellStyle name="20% - Énfasis1 9" xfId="129" xr:uid="{00000000-0005-0000-0000-00007D000000}"/>
    <cellStyle name="20% - Énfasis1 9 2" xfId="130" xr:uid="{00000000-0005-0000-0000-00007E000000}"/>
    <cellStyle name="20% - Énfasis1 9 3" xfId="131" xr:uid="{00000000-0005-0000-0000-00007F000000}"/>
    <cellStyle name="20% - Énfasis1 9 4" xfId="132" xr:uid="{00000000-0005-0000-0000-000080000000}"/>
    <cellStyle name="20% - Énfasis1 9 5" xfId="133" xr:uid="{00000000-0005-0000-0000-000081000000}"/>
    <cellStyle name="20% - Énfasis2 10" xfId="134" xr:uid="{00000000-0005-0000-0000-000082000000}"/>
    <cellStyle name="20% - Énfasis2 10 2" xfId="135" xr:uid="{00000000-0005-0000-0000-000083000000}"/>
    <cellStyle name="20% - Énfasis2 10 3" xfId="136" xr:uid="{00000000-0005-0000-0000-000084000000}"/>
    <cellStyle name="20% - Énfasis2 10 4" xfId="137" xr:uid="{00000000-0005-0000-0000-000085000000}"/>
    <cellStyle name="20% - Énfasis2 10 5" xfId="138" xr:uid="{00000000-0005-0000-0000-000086000000}"/>
    <cellStyle name="20% - Énfasis2 11" xfId="139" xr:uid="{00000000-0005-0000-0000-000087000000}"/>
    <cellStyle name="20% - Énfasis2 11 2" xfId="140" xr:uid="{00000000-0005-0000-0000-000088000000}"/>
    <cellStyle name="20% - Énfasis2 11 3" xfId="141" xr:uid="{00000000-0005-0000-0000-000089000000}"/>
    <cellStyle name="20% - Énfasis2 11 4" xfId="142" xr:uid="{00000000-0005-0000-0000-00008A000000}"/>
    <cellStyle name="20% - Énfasis2 11 5" xfId="143" xr:uid="{00000000-0005-0000-0000-00008B000000}"/>
    <cellStyle name="20% - Énfasis2 12" xfId="144" xr:uid="{00000000-0005-0000-0000-00008C000000}"/>
    <cellStyle name="20% - Énfasis2 12 2" xfId="145" xr:uid="{00000000-0005-0000-0000-00008D000000}"/>
    <cellStyle name="20% - Énfasis2 12 3" xfId="146" xr:uid="{00000000-0005-0000-0000-00008E000000}"/>
    <cellStyle name="20% - Énfasis2 12 4" xfId="147" xr:uid="{00000000-0005-0000-0000-00008F000000}"/>
    <cellStyle name="20% - Énfasis2 12 5" xfId="148" xr:uid="{00000000-0005-0000-0000-000090000000}"/>
    <cellStyle name="20% - Énfasis2 13" xfId="149" xr:uid="{00000000-0005-0000-0000-000091000000}"/>
    <cellStyle name="20% - Énfasis2 13 2" xfId="150" xr:uid="{00000000-0005-0000-0000-000092000000}"/>
    <cellStyle name="20% - Énfasis2 13 3" xfId="151" xr:uid="{00000000-0005-0000-0000-000093000000}"/>
    <cellStyle name="20% - Énfasis2 13 4" xfId="152" xr:uid="{00000000-0005-0000-0000-000094000000}"/>
    <cellStyle name="20% - Énfasis2 13 5" xfId="153" xr:uid="{00000000-0005-0000-0000-000095000000}"/>
    <cellStyle name="20% - Énfasis2 14" xfId="154" xr:uid="{00000000-0005-0000-0000-000096000000}"/>
    <cellStyle name="20% - Énfasis2 14 2" xfId="155" xr:uid="{00000000-0005-0000-0000-000097000000}"/>
    <cellStyle name="20% - Énfasis2 14 3" xfId="156" xr:uid="{00000000-0005-0000-0000-000098000000}"/>
    <cellStyle name="20% - Énfasis2 14 4" xfId="157" xr:uid="{00000000-0005-0000-0000-000099000000}"/>
    <cellStyle name="20% - Énfasis2 14 5" xfId="158" xr:uid="{00000000-0005-0000-0000-00009A000000}"/>
    <cellStyle name="20% - Énfasis2 15" xfId="159" xr:uid="{00000000-0005-0000-0000-00009B000000}"/>
    <cellStyle name="20% - Énfasis2 15 2" xfId="160" xr:uid="{00000000-0005-0000-0000-00009C000000}"/>
    <cellStyle name="20% - Énfasis2 15 3" xfId="161" xr:uid="{00000000-0005-0000-0000-00009D000000}"/>
    <cellStyle name="20% - Énfasis2 15 4" xfId="162" xr:uid="{00000000-0005-0000-0000-00009E000000}"/>
    <cellStyle name="20% - Énfasis2 15 5" xfId="163" xr:uid="{00000000-0005-0000-0000-00009F000000}"/>
    <cellStyle name="20% - Énfasis2 16" xfId="164" xr:uid="{00000000-0005-0000-0000-0000A0000000}"/>
    <cellStyle name="20% - Énfasis2 16 2" xfId="165" xr:uid="{00000000-0005-0000-0000-0000A1000000}"/>
    <cellStyle name="20% - Énfasis2 16 3" xfId="166" xr:uid="{00000000-0005-0000-0000-0000A2000000}"/>
    <cellStyle name="20% - Énfasis2 16 4" xfId="167" xr:uid="{00000000-0005-0000-0000-0000A3000000}"/>
    <cellStyle name="20% - Énfasis2 16 5" xfId="168" xr:uid="{00000000-0005-0000-0000-0000A4000000}"/>
    <cellStyle name="20% - Énfasis2 17" xfId="169" xr:uid="{00000000-0005-0000-0000-0000A5000000}"/>
    <cellStyle name="20% - Énfasis2 17 2" xfId="170" xr:uid="{00000000-0005-0000-0000-0000A6000000}"/>
    <cellStyle name="20% - Énfasis2 17 3" xfId="171" xr:uid="{00000000-0005-0000-0000-0000A7000000}"/>
    <cellStyle name="20% - Énfasis2 17 4" xfId="172" xr:uid="{00000000-0005-0000-0000-0000A8000000}"/>
    <cellStyle name="20% - Énfasis2 17 5" xfId="173" xr:uid="{00000000-0005-0000-0000-0000A9000000}"/>
    <cellStyle name="20% - Énfasis2 18" xfId="174" xr:uid="{00000000-0005-0000-0000-0000AA000000}"/>
    <cellStyle name="20% - Énfasis2 19" xfId="175" xr:uid="{00000000-0005-0000-0000-0000AB000000}"/>
    <cellStyle name="20% - Énfasis2 2" xfId="176" xr:uid="{00000000-0005-0000-0000-0000AC000000}"/>
    <cellStyle name="20% - Énfasis2 2 2" xfId="177" xr:uid="{00000000-0005-0000-0000-0000AD000000}"/>
    <cellStyle name="20% - Énfasis2 2 2 2" xfId="178" xr:uid="{00000000-0005-0000-0000-0000AE000000}"/>
    <cellStyle name="20% - Énfasis2 2 2 3" xfId="179" xr:uid="{00000000-0005-0000-0000-0000AF000000}"/>
    <cellStyle name="20% - Énfasis2 2 2 4" xfId="180" xr:uid="{00000000-0005-0000-0000-0000B0000000}"/>
    <cellStyle name="20% - Énfasis2 2 2 5" xfId="181" xr:uid="{00000000-0005-0000-0000-0000B1000000}"/>
    <cellStyle name="20% - Énfasis2 2 3" xfId="182" xr:uid="{00000000-0005-0000-0000-0000B2000000}"/>
    <cellStyle name="20% - Énfasis2 2 4" xfId="183" xr:uid="{00000000-0005-0000-0000-0000B3000000}"/>
    <cellStyle name="20% - Énfasis2 2 5" xfId="184" xr:uid="{00000000-0005-0000-0000-0000B4000000}"/>
    <cellStyle name="20% - Énfasis2 2 6" xfId="185" xr:uid="{00000000-0005-0000-0000-0000B5000000}"/>
    <cellStyle name="20% - Énfasis2 20" xfId="186" xr:uid="{00000000-0005-0000-0000-0000B6000000}"/>
    <cellStyle name="20% - Énfasis2 21" xfId="187" xr:uid="{00000000-0005-0000-0000-0000B7000000}"/>
    <cellStyle name="20% - Énfasis2 22" xfId="188" xr:uid="{00000000-0005-0000-0000-0000B8000000}"/>
    <cellStyle name="20% - Énfasis2 23" xfId="189" xr:uid="{00000000-0005-0000-0000-0000B9000000}"/>
    <cellStyle name="20% - Énfasis2 24" xfId="190" xr:uid="{00000000-0005-0000-0000-0000BA000000}"/>
    <cellStyle name="20% - Énfasis2 25" xfId="191" xr:uid="{00000000-0005-0000-0000-0000BB000000}"/>
    <cellStyle name="20% - Énfasis2 26" xfId="192" xr:uid="{00000000-0005-0000-0000-0000BC000000}"/>
    <cellStyle name="20% - Énfasis2 27" xfId="193" xr:uid="{00000000-0005-0000-0000-0000BD000000}"/>
    <cellStyle name="20% - Énfasis2 28" xfId="194" xr:uid="{00000000-0005-0000-0000-0000BE000000}"/>
    <cellStyle name="20% - Énfasis2 29" xfId="195" xr:uid="{00000000-0005-0000-0000-0000BF000000}"/>
    <cellStyle name="20% - Énfasis2 3" xfId="196" xr:uid="{00000000-0005-0000-0000-0000C0000000}"/>
    <cellStyle name="20% - Énfasis2 3 2" xfId="197" xr:uid="{00000000-0005-0000-0000-0000C1000000}"/>
    <cellStyle name="20% - Énfasis2 3 2 2" xfId="198" xr:uid="{00000000-0005-0000-0000-0000C2000000}"/>
    <cellStyle name="20% - Énfasis2 3 2 3" xfId="199" xr:uid="{00000000-0005-0000-0000-0000C3000000}"/>
    <cellStyle name="20% - Énfasis2 3 2 4" xfId="200" xr:uid="{00000000-0005-0000-0000-0000C4000000}"/>
    <cellStyle name="20% - Énfasis2 3 2 5" xfId="201" xr:uid="{00000000-0005-0000-0000-0000C5000000}"/>
    <cellStyle name="20% - Énfasis2 3 3" xfId="202" xr:uid="{00000000-0005-0000-0000-0000C6000000}"/>
    <cellStyle name="20% - Énfasis2 3 4" xfId="203" xr:uid="{00000000-0005-0000-0000-0000C7000000}"/>
    <cellStyle name="20% - Énfasis2 3 5" xfId="204" xr:uid="{00000000-0005-0000-0000-0000C8000000}"/>
    <cellStyle name="20% - Énfasis2 3 6" xfId="205" xr:uid="{00000000-0005-0000-0000-0000C9000000}"/>
    <cellStyle name="20% - Énfasis2 30" xfId="206" xr:uid="{00000000-0005-0000-0000-0000CA000000}"/>
    <cellStyle name="20% - Énfasis2 31" xfId="207" xr:uid="{00000000-0005-0000-0000-0000CB000000}"/>
    <cellStyle name="20% - Énfasis2 32" xfId="208" xr:uid="{00000000-0005-0000-0000-0000CC000000}"/>
    <cellStyle name="20% - Énfasis2 4" xfId="209" xr:uid="{00000000-0005-0000-0000-0000CD000000}"/>
    <cellStyle name="20% - Énfasis2 4 2" xfId="210" xr:uid="{00000000-0005-0000-0000-0000CE000000}"/>
    <cellStyle name="20% - Énfasis2 4 2 2" xfId="211" xr:uid="{00000000-0005-0000-0000-0000CF000000}"/>
    <cellStyle name="20% - Énfasis2 4 2 3" xfId="212" xr:uid="{00000000-0005-0000-0000-0000D0000000}"/>
    <cellStyle name="20% - Énfasis2 4 2 4" xfId="213" xr:uid="{00000000-0005-0000-0000-0000D1000000}"/>
    <cellStyle name="20% - Énfasis2 4 2 5" xfId="214" xr:uid="{00000000-0005-0000-0000-0000D2000000}"/>
    <cellStyle name="20% - Énfasis2 4 3" xfId="215" xr:uid="{00000000-0005-0000-0000-0000D3000000}"/>
    <cellStyle name="20% - Énfasis2 4 4" xfId="216" xr:uid="{00000000-0005-0000-0000-0000D4000000}"/>
    <cellStyle name="20% - Énfasis2 4 5" xfId="217" xr:uid="{00000000-0005-0000-0000-0000D5000000}"/>
    <cellStyle name="20% - Énfasis2 4 6" xfId="218" xr:uid="{00000000-0005-0000-0000-0000D6000000}"/>
    <cellStyle name="20% - Énfasis2 5" xfId="219" xr:uid="{00000000-0005-0000-0000-0000D7000000}"/>
    <cellStyle name="20% - Énfasis2 5 2" xfId="220" xr:uid="{00000000-0005-0000-0000-0000D8000000}"/>
    <cellStyle name="20% - Énfasis2 5 2 2" xfId="221" xr:uid="{00000000-0005-0000-0000-0000D9000000}"/>
    <cellStyle name="20% - Énfasis2 5 2 3" xfId="222" xr:uid="{00000000-0005-0000-0000-0000DA000000}"/>
    <cellStyle name="20% - Énfasis2 5 2 4" xfId="223" xr:uid="{00000000-0005-0000-0000-0000DB000000}"/>
    <cellStyle name="20% - Énfasis2 5 2 5" xfId="224" xr:uid="{00000000-0005-0000-0000-0000DC000000}"/>
    <cellStyle name="20% - Énfasis2 5 3" xfId="225" xr:uid="{00000000-0005-0000-0000-0000DD000000}"/>
    <cellStyle name="20% - Énfasis2 5 4" xfId="226" xr:uid="{00000000-0005-0000-0000-0000DE000000}"/>
    <cellStyle name="20% - Énfasis2 5 5" xfId="227" xr:uid="{00000000-0005-0000-0000-0000DF000000}"/>
    <cellStyle name="20% - Énfasis2 5 6" xfId="228" xr:uid="{00000000-0005-0000-0000-0000E0000000}"/>
    <cellStyle name="20% - Énfasis2 6" xfId="229" xr:uid="{00000000-0005-0000-0000-0000E1000000}"/>
    <cellStyle name="20% - Énfasis2 6 2" xfId="230" xr:uid="{00000000-0005-0000-0000-0000E2000000}"/>
    <cellStyle name="20% - Énfasis2 6 2 2" xfId="231" xr:uid="{00000000-0005-0000-0000-0000E3000000}"/>
    <cellStyle name="20% - Énfasis2 6 2 3" xfId="232" xr:uid="{00000000-0005-0000-0000-0000E4000000}"/>
    <cellStyle name="20% - Énfasis2 6 2 4" xfId="233" xr:uid="{00000000-0005-0000-0000-0000E5000000}"/>
    <cellStyle name="20% - Énfasis2 6 2 5" xfId="234" xr:uid="{00000000-0005-0000-0000-0000E6000000}"/>
    <cellStyle name="20% - Énfasis2 6 3" xfId="235" xr:uid="{00000000-0005-0000-0000-0000E7000000}"/>
    <cellStyle name="20% - Énfasis2 6 4" xfId="236" xr:uid="{00000000-0005-0000-0000-0000E8000000}"/>
    <cellStyle name="20% - Énfasis2 6 5" xfId="237" xr:uid="{00000000-0005-0000-0000-0000E9000000}"/>
    <cellStyle name="20% - Énfasis2 6 6" xfId="238" xr:uid="{00000000-0005-0000-0000-0000EA000000}"/>
    <cellStyle name="20% - Énfasis2 7" xfId="239" xr:uid="{00000000-0005-0000-0000-0000EB000000}"/>
    <cellStyle name="20% - Énfasis2 7 2" xfId="240" xr:uid="{00000000-0005-0000-0000-0000EC000000}"/>
    <cellStyle name="20% - Énfasis2 7 2 2" xfId="241" xr:uid="{00000000-0005-0000-0000-0000ED000000}"/>
    <cellStyle name="20% - Énfasis2 7 2 3" xfId="242" xr:uid="{00000000-0005-0000-0000-0000EE000000}"/>
    <cellStyle name="20% - Énfasis2 7 2 4" xfId="243" xr:uid="{00000000-0005-0000-0000-0000EF000000}"/>
    <cellStyle name="20% - Énfasis2 7 2 5" xfId="244" xr:uid="{00000000-0005-0000-0000-0000F0000000}"/>
    <cellStyle name="20% - Énfasis2 7 3" xfId="245" xr:uid="{00000000-0005-0000-0000-0000F1000000}"/>
    <cellStyle name="20% - Énfasis2 7 4" xfId="246" xr:uid="{00000000-0005-0000-0000-0000F2000000}"/>
    <cellStyle name="20% - Énfasis2 7 5" xfId="247" xr:uid="{00000000-0005-0000-0000-0000F3000000}"/>
    <cellStyle name="20% - Énfasis2 7 6" xfId="248" xr:uid="{00000000-0005-0000-0000-0000F4000000}"/>
    <cellStyle name="20% - Énfasis2 8" xfId="249" xr:uid="{00000000-0005-0000-0000-0000F5000000}"/>
    <cellStyle name="20% - Énfasis2 8 2" xfId="250" xr:uid="{00000000-0005-0000-0000-0000F6000000}"/>
    <cellStyle name="20% - Énfasis2 8 2 2" xfId="251" xr:uid="{00000000-0005-0000-0000-0000F7000000}"/>
    <cellStyle name="20% - Énfasis2 8 2 3" xfId="252" xr:uid="{00000000-0005-0000-0000-0000F8000000}"/>
    <cellStyle name="20% - Énfasis2 8 2 4" xfId="253" xr:uid="{00000000-0005-0000-0000-0000F9000000}"/>
    <cellStyle name="20% - Énfasis2 8 2 5" xfId="254" xr:uid="{00000000-0005-0000-0000-0000FA000000}"/>
    <cellStyle name="20% - Énfasis2 8 3" xfId="255" xr:uid="{00000000-0005-0000-0000-0000FB000000}"/>
    <cellStyle name="20% - Énfasis2 8 4" xfId="256" xr:uid="{00000000-0005-0000-0000-0000FC000000}"/>
    <cellStyle name="20% - Énfasis2 8 5" xfId="257" xr:uid="{00000000-0005-0000-0000-0000FD000000}"/>
    <cellStyle name="20% - Énfasis2 8 6" xfId="258" xr:uid="{00000000-0005-0000-0000-0000FE000000}"/>
    <cellStyle name="20% - Énfasis2 9" xfId="259" xr:uid="{00000000-0005-0000-0000-0000FF000000}"/>
    <cellStyle name="20% - Énfasis2 9 2" xfId="260" xr:uid="{00000000-0005-0000-0000-000000010000}"/>
    <cellStyle name="20% - Énfasis2 9 3" xfId="261" xr:uid="{00000000-0005-0000-0000-000001010000}"/>
    <cellStyle name="20% - Énfasis2 9 4" xfId="262" xr:uid="{00000000-0005-0000-0000-000002010000}"/>
    <cellStyle name="20% - Énfasis2 9 5" xfId="263" xr:uid="{00000000-0005-0000-0000-000003010000}"/>
    <cellStyle name="20% - Énfasis3 10" xfId="264" xr:uid="{00000000-0005-0000-0000-000004010000}"/>
    <cellStyle name="20% - Énfasis3 10 2" xfId="265" xr:uid="{00000000-0005-0000-0000-000005010000}"/>
    <cellStyle name="20% - Énfasis3 10 3" xfId="266" xr:uid="{00000000-0005-0000-0000-000006010000}"/>
    <cellStyle name="20% - Énfasis3 10 4" xfId="267" xr:uid="{00000000-0005-0000-0000-000007010000}"/>
    <cellStyle name="20% - Énfasis3 10 5" xfId="268" xr:uid="{00000000-0005-0000-0000-000008010000}"/>
    <cellStyle name="20% - Énfasis3 11" xfId="269" xr:uid="{00000000-0005-0000-0000-000009010000}"/>
    <cellStyle name="20% - Énfasis3 11 2" xfId="270" xr:uid="{00000000-0005-0000-0000-00000A010000}"/>
    <cellStyle name="20% - Énfasis3 11 3" xfId="271" xr:uid="{00000000-0005-0000-0000-00000B010000}"/>
    <cellStyle name="20% - Énfasis3 11 4" xfId="272" xr:uid="{00000000-0005-0000-0000-00000C010000}"/>
    <cellStyle name="20% - Énfasis3 11 5" xfId="273" xr:uid="{00000000-0005-0000-0000-00000D010000}"/>
    <cellStyle name="20% - Énfasis3 12" xfId="274" xr:uid="{00000000-0005-0000-0000-00000E010000}"/>
    <cellStyle name="20% - Énfasis3 12 2" xfId="275" xr:uid="{00000000-0005-0000-0000-00000F010000}"/>
    <cellStyle name="20% - Énfasis3 12 3" xfId="276" xr:uid="{00000000-0005-0000-0000-000010010000}"/>
    <cellStyle name="20% - Énfasis3 12 4" xfId="277" xr:uid="{00000000-0005-0000-0000-000011010000}"/>
    <cellStyle name="20% - Énfasis3 12 5" xfId="278" xr:uid="{00000000-0005-0000-0000-000012010000}"/>
    <cellStyle name="20% - Énfasis3 13" xfId="279" xr:uid="{00000000-0005-0000-0000-000013010000}"/>
    <cellStyle name="20% - Énfasis3 13 2" xfId="280" xr:uid="{00000000-0005-0000-0000-000014010000}"/>
    <cellStyle name="20% - Énfasis3 13 3" xfId="281" xr:uid="{00000000-0005-0000-0000-000015010000}"/>
    <cellStyle name="20% - Énfasis3 13 4" xfId="282" xr:uid="{00000000-0005-0000-0000-000016010000}"/>
    <cellStyle name="20% - Énfasis3 13 5" xfId="283" xr:uid="{00000000-0005-0000-0000-000017010000}"/>
    <cellStyle name="20% - Énfasis3 14" xfId="284" xr:uid="{00000000-0005-0000-0000-000018010000}"/>
    <cellStyle name="20% - Énfasis3 14 2" xfId="285" xr:uid="{00000000-0005-0000-0000-000019010000}"/>
    <cellStyle name="20% - Énfasis3 14 3" xfId="286" xr:uid="{00000000-0005-0000-0000-00001A010000}"/>
    <cellStyle name="20% - Énfasis3 14 4" xfId="287" xr:uid="{00000000-0005-0000-0000-00001B010000}"/>
    <cellStyle name="20% - Énfasis3 14 5" xfId="288" xr:uid="{00000000-0005-0000-0000-00001C010000}"/>
    <cellStyle name="20% - Énfasis3 15" xfId="289" xr:uid="{00000000-0005-0000-0000-00001D010000}"/>
    <cellStyle name="20% - Énfasis3 15 2" xfId="290" xr:uid="{00000000-0005-0000-0000-00001E010000}"/>
    <cellStyle name="20% - Énfasis3 15 3" xfId="291" xr:uid="{00000000-0005-0000-0000-00001F010000}"/>
    <cellStyle name="20% - Énfasis3 15 4" xfId="292" xr:uid="{00000000-0005-0000-0000-000020010000}"/>
    <cellStyle name="20% - Énfasis3 15 5" xfId="293" xr:uid="{00000000-0005-0000-0000-000021010000}"/>
    <cellStyle name="20% - Énfasis3 16" xfId="294" xr:uid="{00000000-0005-0000-0000-000022010000}"/>
    <cellStyle name="20% - Énfasis3 16 2" xfId="295" xr:uid="{00000000-0005-0000-0000-000023010000}"/>
    <cellStyle name="20% - Énfasis3 16 3" xfId="296" xr:uid="{00000000-0005-0000-0000-000024010000}"/>
    <cellStyle name="20% - Énfasis3 16 4" xfId="297" xr:uid="{00000000-0005-0000-0000-000025010000}"/>
    <cellStyle name="20% - Énfasis3 16 5" xfId="298" xr:uid="{00000000-0005-0000-0000-000026010000}"/>
    <cellStyle name="20% - Énfasis3 17" xfId="299" xr:uid="{00000000-0005-0000-0000-000027010000}"/>
    <cellStyle name="20% - Énfasis3 17 2" xfId="300" xr:uid="{00000000-0005-0000-0000-000028010000}"/>
    <cellStyle name="20% - Énfasis3 17 3" xfId="301" xr:uid="{00000000-0005-0000-0000-000029010000}"/>
    <cellStyle name="20% - Énfasis3 17 4" xfId="302" xr:uid="{00000000-0005-0000-0000-00002A010000}"/>
    <cellStyle name="20% - Énfasis3 17 5" xfId="303" xr:uid="{00000000-0005-0000-0000-00002B010000}"/>
    <cellStyle name="20% - Énfasis3 18" xfId="304" xr:uid="{00000000-0005-0000-0000-00002C010000}"/>
    <cellStyle name="20% - Énfasis3 19" xfId="305" xr:uid="{00000000-0005-0000-0000-00002D010000}"/>
    <cellStyle name="20% - Énfasis3 2" xfId="306" xr:uid="{00000000-0005-0000-0000-00002E010000}"/>
    <cellStyle name="20% - Énfasis3 2 2" xfId="307" xr:uid="{00000000-0005-0000-0000-00002F010000}"/>
    <cellStyle name="20% - Énfasis3 2 2 2" xfId="308" xr:uid="{00000000-0005-0000-0000-000030010000}"/>
    <cellStyle name="20% - Énfasis3 2 2 3" xfId="309" xr:uid="{00000000-0005-0000-0000-000031010000}"/>
    <cellStyle name="20% - Énfasis3 2 2 4" xfId="310" xr:uid="{00000000-0005-0000-0000-000032010000}"/>
    <cellStyle name="20% - Énfasis3 2 2 5" xfId="311" xr:uid="{00000000-0005-0000-0000-000033010000}"/>
    <cellStyle name="20% - Énfasis3 2 3" xfId="312" xr:uid="{00000000-0005-0000-0000-000034010000}"/>
    <cellStyle name="20% - Énfasis3 2 4" xfId="313" xr:uid="{00000000-0005-0000-0000-000035010000}"/>
    <cellStyle name="20% - Énfasis3 2 5" xfId="314" xr:uid="{00000000-0005-0000-0000-000036010000}"/>
    <cellStyle name="20% - Énfasis3 2 6" xfId="315" xr:uid="{00000000-0005-0000-0000-000037010000}"/>
    <cellStyle name="20% - Énfasis3 20" xfId="316" xr:uid="{00000000-0005-0000-0000-000038010000}"/>
    <cellStyle name="20% - Énfasis3 21" xfId="317" xr:uid="{00000000-0005-0000-0000-000039010000}"/>
    <cellStyle name="20% - Énfasis3 22" xfId="318" xr:uid="{00000000-0005-0000-0000-00003A010000}"/>
    <cellStyle name="20% - Énfasis3 23" xfId="319" xr:uid="{00000000-0005-0000-0000-00003B010000}"/>
    <cellStyle name="20% - Énfasis3 24" xfId="320" xr:uid="{00000000-0005-0000-0000-00003C010000}"/>
    <cellStyle name="20% - Énfasis3 25" xfId="321" xr:uid="{00000000-0005-0000-0000-00003D010000}"/>
    <cellStyle name="20% - Énfasis3 26" xfId="322" xr:uid="{00000000-0005-0000-0000-00003E010000}"/>
    <cellStyle name="20% - Énfasis3 27" xfId="323" xr:uid="{00000000-0005-0000-0000-00003F010000}"/>
    <cellStyle name="20% - Énfasis3 28" xfId="324" xr:uid="{00000000-0005-0000-0000-000040010000}"/>
    <cellStyle name="20% - Énfasis3 29" xfId="325" xr:uid="{00000000-0005-0000-0000-000041010000}"/>
    <cellStyle name="20% - Énfasis3 3" xfId="326" xr:uid="{00000000-0005-0000-0000-000042010000}"/>
    <cellStyle name="20% - Énfasis3 3 2" xfId="327" xr:uid="{00000000-0005-0000-0000-000043010000}"/>
    <cellStyle name="20% - Énfasis3 3 2 2" xfId="328" xr:uid="{00000000-0005-0000-0000-000044010000}"/>
    <cellStyle name="20% - Énfasis3 3 2 3" xfId="329" xr:uid="{00000000-0005-0000-0000-000045010000}"/>
    <cellStyle name="20% - Énfasis3 3 2 4" xfId="330" xr:uid="{00000000-0005-0000-0000-000046010000}"/>
    <cellStyle name="20% - Énfasis3 3 2 5" xfId="331" xr:uid="{00000000-0005-0000-0000-000047010000}"/>
    <cellStyle name="20% - Énfasis3 3 3" xfId="332" xr:uid="{00000000-0005-0000-0000-000048010000}"/>
    <cellStyle name="20% - Énfasis3 3 4" xfId="333" xr:uid="{00000000-0005-0000-0000-000049010000}"/>
    <cellStyle name="20% - Énfasis3 3 5" xfId="334" xr:uid="{00000000-0005-0000-0000-00004A010000}"/>
    <cellStyle name="20% - Énfasis3 3 6" xfId="335" xr:uid="{00000000-0005-0000-0000-00004B010000}"/>
    <cellStyle name="20% - Énfasis3 30" xfId="336" xr:uid="{00000000-0005-0000-0000-00004C010000}"/>
    <cellStyle name="20% - Énfasis3 31" xfId="337" xr:uid="{00000000-0005-0000-0000-00004D010000}"/>
    <cellStyle name="20% - Énfasis3 32" xfId="338" xr:uid="{00000000-0005-0000-0000-00004E010000}"/>
    <cellStyle name="20% - Énfasis3 4" xfId="339" xr:uid="{00000000-0005-0000-0000-00004F010000}"/>
    <cellStyle name="20% - Énfasis3 4 2" xfId="340" xr:uid="{00000000-0005-0000-0000-000050010000}"/>
    <cellStyle name="20% - Énfasis3 4 2 2" xfId="341" xr:uid="{00000000-0005-0000-0000-000051010000}"/>
    <cellStyle name="20% - Énfasis3 4 2 3" xfId="342" xr:uid="{00000000-0005-0000-0000-000052010000}"/>
    <cellStyle name="20% - Énfasis3 4 2 4" xfId="343" xr:uid="{00000000-0005-0000-0000-000053010000}"/>
    <cellStyle name="20% - Énfasis3 4 2 5" xfId="344" xr:uid="{00000000-0005-0000-0000-000054010000}"/>
    <cellStyle name="20% - Énfasis3 4 3" xfId="345" xr:uid="{00000000-0005-0000-0000-000055010000}"/>
    <cellStyle name="20% - Énfasis3 4 4" xfId="346" xr:uid="{00000000-0005-0000-0000-000056010000}"/>
    <cellStyle name="20% - Énfasis3 4 5" xfId="347" xr:uid="{00000000-0005-0000-0000-000057010000}"/>
    <cellStyle name="20% - Énfasis3 4 6" xfId="348" xr:uid="{00000000-0005-0000-0000-000058010000}"/>
    <cellStyle name="20% - Énfasis3 5" xfId="349" xr:uid="{00000000-0005-0000-0000-000059010000}"/>
    <cellStyle name="20% - Énfasis3 5 2" xfId="350" xr:uid="{00000000-0005-0000-0000-00005A010000}"/>
    <cellStyle name="20% - Énfasis3 5 2 2" xfId="351" xr:uid="{00000000-0005-0000-0000-00005B010000}"/>
    <cellStyle name="20% - Énfasis3 5 2 3" xfId="352" xr:uid="{00000000-0005-0000-0000-00005C010000}"/>
    <cellStyle name="20% - Énfasis3 5 2 4" xfId="353" xr:uid="{00000000-0005-0000-0000-00005D010000}"/>
    <cellStyle name="20% - Énfasis3 5 2 5" xfId="354" xr:uid="{00000000-0005-0000-0000-00005E010000}"/>
    <cellStyle name="20% - Énfasis3 5 3" xfId="355" xr:uid="{00000000-0005-0000-0000-00005F010000}"/>
    <cellStyle name="20% - Énfasis3 5 4" xfId="356" xr:uid="{00000000-0005-0000-0000-000060010000}"/>
    <cellStyle name="20% - Énfasis3 5 5" xfId="357" xr:uid="{00000000-0005-0000-0000-000061010000}"/>
    <cellStyle name="20% - Énfasis3 5 6" xfId="358" xr:uid="{00000000-0005-0000-0000-000062010000}"/>
    <cellStyle name="20% - Énfasis3 6" xfId="359" xr:uid="{00000000-0005-0000-0000-000063010000}"/>
    <cellStyle name="20% - Énfasis3 6 2" xfId="360" xr:uid="{00000000-0005-0000-0000-000064010000}"/>
    <cellStyle name="20% - Énfasis3 6 2 2" xfId="361" xr:uid="{00000000-0005-0000-0000-000065010000}"/>
    <cellStyle name="20% - Énfasis3 6 2 3" xfId="362" xr:uid="{00000000-0005-0000-0000-000066010000}"/>
    <cellStyle name="20% - Énfasis3 6 2 4" xfId="363" xr:uid="{00000000-0005-0000-0000-000067010000}"/>
    <cellStyle name="20% - Énfasis3 6 2 5" xfId="364" xr:uid="{00000000-0005-0000-0000-000068010000}"/>
    <cellStyle name="20% - Énfasis3 6 3" xfId="365" xr:uid="{00000000-0005-0000-0000-000069010000}"/>
    <cellStyle name="20% - Énfasis3 6 4" xfId="366" xr:uid="{00000000-0005-0000-0000-00006A010000}"/>
    <cellStyle name="20% - Énfasis3 6 5" xfId="367" xr:uid="{00000000-0005-0000-0000-00006B010000}"/>
    <cellStyle name="20% - Énfasis3 6 6" xfId="368" xr:uid="{00000000-0005-0000-0000-00006C010000}"/>
    <cellStyle name="20% - Énfasis3 7" xfId="369" xr:uid="{00000000-0005-0000-0000-00006D010000}"/>
    <cellStyle name="20% - Énfasis3 7 2" xfId="370" xr:uid="{00000000-0005-0000-0000-00006E010000}"/>
    <cellStyle name="20% - Énfasis3 7 2 2" xfId="371" xr:uid="{00000000-0005-0000-0000-00006F010000}"/>
    <cellStyle name="20% - Énfasis3 7 2 3" xfId="372" xr:uid="{00000000-0005-0000-0000-000070010000}"/>
    <cellStyle name="20% - Énfasis3 7 2 4" xfId="373" xr:uid="{00000000-0005-0000-0000-000071010000}"/>
    <cellStyle name="20% - Énfasis3 7 2 5" xfId="374" xr:uid="{00000000-0005-0000-0000-000072010000}"/>
    <cellStyle name="20% - Énfasis3 7 3" xfId="375" xr:uid="{00000000-0005-0000-0000-000073010000}"/>
    <cellStyle name="20% - Énfasis3 7 4" xfId="376" xr:uid="{00000000-0005-0000-0000-000074010000}"/>
    <cellStyle name="20% - Énfasis3 7 5" xfId="377" xr:uid="{00000000-0005-0000-0000-000075010000}"/>
    <cellStyle name="20% - Énfasis3 7 6" xfId="378" xr:uid="{00000000-0005-0000-0000-000076010000}"/>
    <cellStyle name="20% - Énfasis3 8" xfId="379" xr:uid="{00000000-0005-0000-0000-000077010000}"/>
    <cellStyle name="20% - Énfasis3 8 2" xfId="380" xr:uid="{00000000-0005-0000-0000-000078010000}"/>
    <cellStyle name="20% - Énfasis3 8 2 2" xfId="381" xr:uid="{00000000-0005-0000-0000-000079010000}"/>
    <cellStyle name="20% - Énfasis3 8 2 3" xfId="382" xr:uid="{00000000-0005-0000-0000-00007A010000}"/>
    <cellStyle name="20% - Énfasis3 8 2 4" xfId="383" xr:uid="{00000000-0005-0000-0000-00007B010000}"/>
    <cellStyle name="20% - Énfasis3 8 2 5" xfId="384" xr:uid="{00000000-0005-0000-0000-00007C010000}"/>
    <cellStyle name="20% - Énfasis3 8 3" xfId="385" xr:uid="{00000000-0005-0000-0000-00007D010000}"/>
    <cellStyle name="20% - Énfasis3 8 4" xfId="386" xr:uid="{00000000-0005-0000-0000-00007E010000}"/>
    <cellStyle name="20% - Énfasis3 8 5" xfId="387" xr:uid="{00000000-0005-0000-0000-00007F010000}"/>
    <cellStyle name="20% - Énfasis3 8 6" xfId="388" xr:uid="{00000000-0005-0000-0000-000080010000}"/>
    <cellStyle name="20% - Énfasis3 9" xfId="389" xr:uid="{00000000-0005-0000-0000-000081010000}"/>
    <cellStyle name="20% - Énfasis3 9 2" xfId="390" xr:uid="{00000000-0005-0000-0000-000082010000}"/>
    <cellStyle name="20% - Énfasis3 9 3" xfId="391" xr:uid="{00000000-0005-0000-0000-000083010000}"/>
    <cellStyle name="20% - Énfasis3 9 4" xfId="392" xr:uid="{00000000-0005-0000-0000-000084010000}"/>
    <cellStyle name="20% - Énfasis3 9 5" xfId="393" xr:uid="{00000000-0005-0000-0000-000085010000}"/>
    <cellStyle name="20% - Énfasis4 10" xfId="394" xr:uid="{00000000-0005-0000-0000-000086010000}"/>
    <cellStyle name="20% - Énfasis4 10 2" xfId="395" xr:uid="{00000000-0005-0000-0000-000087010000}"/>
    <cellStyle name="20% - Énfasis4 10 3" xfId="396" xr:uid="{00000000-0005-0000-0000-000088010000}"/>
    <cellStyle name="20% - Énfasis4 10 4" xfId="397" xr:uid="{00000000-0005-0000-0000-000089010000}"/>
    <cellStyle name="20% - Énfasis4 10 5" xfId="398" xr:uid="{00000000-0005-0000-0000-00008A010000}"/>
    <cellStyle name="20% - Énfasis4 11" xfId="399" xr:uid="{00000000-0005-0000-0000-00008B010000}"/>
    <cellStyle name="20% - Énfasis4 11 2" xfId="400" xr:uid="{00000000-0005-0000-0000-00008C010000}"/>
    <cellStyle name="20% - Énfasis4 11 3" xfId="401" xr:uid="{00000000-0005-0000-0000-00008D010000}"/>
    <cellStyle name="20% - Énfasis4 11 4" xfId="402" xr:uid="{00000000-0005-0000-0000-00008E010000}"/>
    <cellStyle name="20% - Énfasis4 11 5" xfId="403" xr:uid="{00000000-0005-0000-0000-00008F010000}"/>
    <cellStyle name="20% - Énfasis4 12" xfId="404" xr:uid="{00000000-0005-0000-0000-000090010000}"/>
    <cellStyle name="20% - Énfasis4 12 2" xfId="405" xr:uid="{00000000-0005-0000-0000-000091010000}"/>
    <cellStyle name="20% - Énfasis4 12 3" xfId="406" xr:uid="{00000000-0005-0000-0000-000092010000}"/>
    <cellStyle name="20% - Énfasis4 12 4" xfId="407" xr:uid="{00000000-0005-0000-0000-000093010000}"/>
    <cellStyle name="20% - Énfasis4 12 5" xfId="408" xr:uid="{00000000-0005-0000-0000-000094010000}"/>
    <cellStyle name="20% - Énfasis4 13" xfId="409" xr:uid="{00000000-0005-0000-0000-000095010000}"/>
    <cellStyle name="20% - Énfasis4 13 2" xfId="410" xr:uid="{00000000-0005-0000-0000-000096010000}"/>
    <cellStyle name="20% - Énfasis4 13 3" xfId="411" xr:uid="{00000000-0005-0000-0000-000097010000}"/>
    <cellStyle name="20% - Énfasis4 13 4" xfId="412" xr:uid="{00000000-0005-0000-0000-000098010000}"/>
    <cellStyle name="20% - Énfasis4 13 5" xfId="413" xr:uid="{00000000-0005-0000-0000-000099010000}"/>
    <cellStyle name="20% - Énfasis4 14" xfId="414" xr:uid="{00000000-0005-0000-0000-00009A010000}"/>
    <cellStyle name="20% - Énfasis4 14 2" xfId="415" xr:uid="{00000000-0005-0000-0000-00009B010000}"/>
    <cellStyle name="20% - Énfasis4 14 3" xfId="416" xr:uid="{00000000-0005-0000-0000-00009C010000}"/>
    <cellStyle name="20% - Énfasis4 14 4" xfId="417" xr:uid="{00000000-0005-0000-0000-00009D010000}"/>
    <cellStyle name="20% - Énfasis4 14 5" xfId="418" xr:uid="{00000000-0005-0000-0000-00009E010000}"/>
    <cellStyle name="20% - Énfasis4 15" xfId="419" xr:uid="{00000000-0005-0000-0000-00009F010000}"/>
    <cellStyle name="20% - Énfasis4 15 2" xfId="420" xr:uid="{00000000-0005-0000-0000-0000A0010000}"/>
    <cellStyle name="20% - Énfasis4 15 3" xfId="421" xr:uid="{00000000-0005-0000-0000-0000A1010000}"/>
    <cellStyle name="20% - Énfasis4 15 4" xfId="422" xr:uid="{00000000-0005-0000-0000-0000A2010000}"/>
    <cellStyle name="20% - Énfasis4 15 5" xfId="423" xr:uid="{00000000-0005-0000-0000-0000A3010000}"/>
    <cellStyle name="20% - Énfasis4 16" xfId="424" xr:uid="{00000000-0005-0000-0000-0000A4010000}"/>
    <cellStyle name="20% - Énfasis4 16 2" xfId="425" xr:uid="{00000000-0005-0000-0000-0000A5010000}"/>
    <cellStyle name="20% - Énfasis4 16 3" xfId="426" xr:uid="{00000000-0005-0000-0000-0000A6010000}"/>
    <cellStyle name="20% - Énfasis4 16 4" xfId="427" xr:uid="{00000000-0005-0000-0000-0000A7010000}"/>
    <cellStyle name="20% - Énfasis4 16 5" xfId="428" xr:uid="{00000000-0005-0000-0000-0000A8010000}"/>
    <cellStyle name="20% - Énfasis4 17" xfId="429" xr:uid="{00000000-0005-0000-0000-0000A9010000}"/>
    <cellStyle name="20% - Énfasis4 17 2" xfId="430" xr:uid="{00000000-0005-0000-0000-0000AA010000}"/>
    <cellStyle name="20% - Énfasis4 17 3" xfId="431" xr:uid="{00000000-0005-0000-0000-0000AB010000}"/>
    <cellStyle name="20% - Énfasis4 17 4" xfId="432" xr:uid="{00000000-0005-0000-0000-0000AC010000}"/>
    <cellStyle name="20% - Énfasis4 17 5" xfId="433" xr:uid="{00000000-0005-0000-0000-0000AD010000}"/>
    <cellStyle name="20% - Énfasis4 18" xfId="434" xr:uid="{00000000-0005-0000-0000-0000AE010000}"/>
    <cellStyle name="20% - Énfasis4 19" xfId="435" xr:uid="{00000000-0005-0000-0000-0000AF010000}"/>
    <cellStyle name="20% - Énfasis4 2" xfId="436" xr:uid="{00000000-0005-0000-0000-0000B0010000}"/>
    <cellStyle name="20% - Énfasis4 2 2" xfId="437" xr:uid="{00000000-0005-0000-0000-0000B1010000}"/>
    <cellStyle name="20% - Énfasis4 2 2 2" xfId="438" xr:uid="{00000000-0005-0000-0000-0000B2010000}"/>
    <cellStyle name="20% - Énfasis4 2 2 3" xfId="439" xr:uid="{00000000-0005-0000-0000-0000B3010000}"/>
    <cellStyle name="20% - Énfasis4 2 2 4" xfId="440" xr:uid="{00000000-0005-0000-0000-0000B4010000}"/>
    <cellStyle name="20% - Énfasis4 2 2 5" xfId="441" xr:uid="{00000000-0005-0000-0000-0000B5010000}"/>
    <cellStyle name="20% - Énfasis4 2 3" xfId="442" xr:uid="{00000000-0005-0000-0000-0000B6010000}"/>
    <cellStyle name="20% - Énfasis4 2 4" xfId="443" xr:uid="{00000000-0005-0000-0000-0000B7010000}"/>
    <cellStyle name="20% - Énfasis4 2 5" xfId="444" xr:uid="{00000000-0005-0000-0000-0000B8010000}"/>
    <cellStyle name="20% - Énfasis4 2 6" xfId="445" xr:uid="{00000000-0005-0000-0000-0000B9010000}"/>
    <cellStyle name="20% - Énfasis4 20" xfId="446" xr:uid="{00000000-0005-0000-0000-0000BA010000}"/>
    <cellStyle name="20% - Énfasis4 21" xfId="447" xr:uid="{00000000-0005-0000-0000-0000BB010000}"/>
    <cellStyle name="20% - Énfasis4 22" xfId="448" xr:uid="{00000000-0005-0000-0000-0000BC010000}"/>
    <cellStyle name="20% - Énfasis4 23" xfId="449" xr:uid="{00000000-0005-0000-0000-0000BD010000}"/>
    <cellStyle name="20% - Énfasis4 24" xfId="450" xr:uid="{00000000-0005-0000-0000-0000BE010000}"/>
    <cellStyle name="20% - Énfasis4 25" xfId="451" xr:uid="{00000000-0005-0000-0000-0000BF010000}"/>
    <cellStyle name="20% - Énfasis4 26" xfId="452" xr:uid="{00000000-0005-0000-0000-0000C0010000}"/>
    <cellStyle name="20% - Énfasis4 27" xfId="453" xr:uid="{00000000-0005-0000-0000-0000C1010000}"/>
    <cellStyle name="20% - Énfasis4 28" xfId="454" xr:uid="{00000000-0005-0000-0000-0000C2010000}"/>
    <cellStyle name="20% - Énfasis4 29" xfId="455" xr:uid="{00000000-0005-0000-0000-0000C3010000}"/>
    <cellStyle name="20% - Énfasis4 3" xfId="456" xr:uid="{00000000-0005-0000-0000-0000C4010000}"/>
    <cellStyle name="20% - Énfasis4 3 2" xfId="457" xr:uid="{00000000-0005-0000-0000-0000C5010000}"/>
    <cellStyle name="20% - Énfasis4 3 2 2" xfId="458" xr:uid="{00000000-0005-0000-0000-0000C6010000}"/>
    <cellStyle name="20% - Énfasis4 3 2 3" xfId="459" xr:uid="{00000000-0005-0000-0000-0000C7010000}"/>
    <cellStyle name="20% - Énfasis4 3 2 4" xfId="460" xr:uid="{00000000-0005-0000-0000-0000C8010000}"/>
    <cellStyle name="20% - Énfasis4 3 2 5" xfId="461" xr:uid="{00000000-0005-0000-0000-0000C9010000}"/>
    <cellStyle name="20% - Énfasis4 3 3" xfId="462" xr:uid="{00000000-0005-0000-0000-0000CA010000}"/>
    <cellStyle name="20% - Énfasis4 3 4" xfId="463" xr:uid="{00000000-0005-0000-0000-0000CB010000}"/>
    <cellStyle name="20% - Énfasis4 3 5" xfId="464" xr:uid="{00000000-0005-0000-0000-0000CC010000}"/>
    <cellStyle name="20% - Énfasis4 3 6" xfId="465" xr:uid="{00000000-0005-0000-0000-0000CD010000}"/>
    <cellStyle name="20% - Énfasis4 30" xfId="466" xr:uid="{00000000-0005-0000-0000-0000CE010000}"/>
    <cellStyle name="20% - Énfasis4 31" xfId="467" xr:uid="{00000000-0005-0000-0000-0000CF010000}"/>
    <cellStyle name="20% - Énfasis4 32" xfId="468" xr:uid="{00000000-0005-0000-0000-0000D0010000}"/>
    <cellStyle name="20% - Énfasis4 4" xfId="469" xr:uid="{00000000-0005-0000-0000-0000D1010000}"/>
    <cellStyle name="20% - Énfasis4 4 2" xfId="470" xr:uid="{00000000-0005-0000-0000-0000D2010000}"/>
    <cellStyle name="20% - Énfasis4 4 2 2" xfId="471" xr:uid="{00000000-0005-0000-0000-0000D3010000}"/>
    <cellStyle name="20% - Énfasis4 4 2 3" xfId="472" xr:uid="{00000000-0005-0000-0000-0000D4010000}"/>
    <cellStyle name="20% - Énfasis4 4 2 4" xfId="473" xr:uid="{00000000-0005-0000-0000-0000D5010000}"/>
    <cellStyle name="20% - Énfasis4 4 2 5" xfId="474" xr:uid="{00000000-0005-0000-0000-0000D6010000}"/>
    <cellStyle name="20% - Énfasis4 4 3" xfId="475" xr:uid="{00000000-0005-0000-0000-0000D7010000}"/>
    <cellStyle name="20% - Énfasis4 4 4" xfId="476" xr:uid="{00000000-0005-0000-0000-0000D8010000}"/>
    <cellStyle name="20% - Énfasis4 4 5" xfId="477" xr:uid="{00000000-0005-0000-0000-0000D9010000}"/>
    <cellStyle name="20% - Énfasis4 4 6" xfId="478" xr:uid="{00000000-0005-0000-0000-0000DA010000}"/>
    <cellStyle name="20% - Énfasis4 5" xfId="479" xr:uid="{00000000-0005-0000-0000-0000DB010000}"/>
    <cellStyle name="20% - Énfasis4 5 2" xfId="480" xr:uid="{00000000-0005-0000-0000-0000DC010000}"/>
    <cellStyle name="20% - Énfasis4 5 2 2" xfId="481" xr:uid="{00000000-0005-0000-0000-0000DD010000}"/>
    <cellStyle name="20% - Énfasis4 5 2 3" xfId="482" xr:uid="{00000000-0005-0000-0000-0000DE010000}"/>
    <cellStyle name="20% - Énfasis4 5 2 4" xfId="483" xr:uid="{00000000-0005-0000-0000-0000DF010000}"/>
    <cellStyle name="20% - Énfasis4 5 2 5" xfId="484" xr:uid="{00000000-0005-0000-0000-0000E0010000}"/>
    <cellStyle name="20% - Énfasis4 5 3" xfId="485" xr:uid="{00000000-0005-0000-0000-0000E1010000}"/>
    <cellStyle name="20% - Énfasis4 5 4" xfId="486" xr:uid="{00000000-0005-0000-0000-0000E2010000}"/>
    <cellStyle name="20% - Énfasis4 5 5" xfId="487" xr:uid="{00000000-0005-0000-0000-0000E3010000}"/>
    <cellStyle name="20% - Énfasis4 5 6" xfId="488" xr:uid="{00000000-0005-0000-0000-0000E4010000}"/>
    <cellStyle name="20% - Énfasis4 6" xfId="489" xr:uid="{00000000-0005-0000-0000-0000E5010000}"/>
    <cellStyle name="20% - Énfasis4 6 2" xfId="490" xr:uid="{00000000-0005-0000-0000-0000E6010000}"/>
    <cellStyle name="20% - Énfasis4 6 2 2" xfId="491" xr:uid="{00000000-0005-0000-0000-0000E7010000}"/>
    <cellStyle name="20% - Énfasis4 6 2 3" xfId="492" xr:uid="{00000000-0005-0000-0000-0000E8010000}"/>
    <cellStyle name="20% - Énfasis4 6 2 4" xfId="493" xr:uid="{00000000-0005-0000-0000-0000E9010000}"/>
    <cellStyle name="20% - Énfasis4 6 2 5" xfId="494" xr:uid="{00000000-0005-0000-0000-0000EA010000}"/>
    <cellStyle name="20% - Énfasis4 6 3" xfId="495" xr:uid="{00000000-0005-0000-0000-0000EB010000}"/>
    <cellStyle name="20% - Énfasis4 6 4" xfId="496" xr:uid="{00000000-0005-0000-0000-0000EC010000}"/>
    <cellStyle name="20% - Énfasis4 6 5" xfId="497" xr:uid="{00000000-0005-0000-0000-0000ED010000}"/>
    <cellStyle name="20% - Énfasis4 6 6" xfId="498" xr:uid="{00000000-0005-0000-0000-0000EE010000}"/>
    <cellStyle name="20% - Énfasis4 7" xfId="499" xr:uid="{00000000-0005-0000-0000-0000EF010000}"/>
    <cellStyle name="20% - Énfasis4 7 2" xfId="500" xr:uid="{00000000-0005-0000-0000-0000F0010000}"/>
    <cellStyle name="20% - Énfasis4 7 2 2" xfId="501" xr:uid="{00000000-0005-0000-0000-0000F1010000}"/>
    <cellStyle name="20% - Énfasis4 7 2 3" xfId="502" xr:uid="{00000000-0005-0000-0000-0000F2010000}"/>
    <cellStyle name="20% - Énfasis4 7 2 4" xfId="503" xr:uid="{00000000-0005-0000-0000-0000F3010000}"/>
    <cellStyle name="20% - Énfasis4 7 2 5" xfId="504" xr:uid="{00000000-0005-0000-0000-0000F4010000}"/>
    <cellStyle name="20% - Énfasis4 7 3" xfId="505" xr:uid="{00000000-0005-0000-0000-0000F5010000}"/>
    <cellStyle name="20% - Énfasis4 7 4" xfId="506" xr:uid="{00000000-0005-0000-0000-0000F6010000}"/>
    <cellStyle name="20% - Énfasis4 7 5" xfId="507" xr:uid="{00000000-0005-0000-0000-0000F7010000}"/>
    <cellStyle name="20% - Énfasis4 7 6" xfId="508" xr:uid="{00000000-0005-0000-0000-0000F8010000}"/>
    <cellStyle name="20% - Énfasis4 8" xfId="509" xr:uid="{00000000-0005-0000-0000-0000F9010000}"/>
    <cellStyle name="20% - Énfasis4 8 2" xfId="510" xr:uid="{00000000-0005-0000-0000-0000FA010000}"/>
    <cellStyle name="20% - Énfasis4 8 2 2" xfId="511" xr:uid="{00000000-0005-0000-0000-0000FB010000}"/>
    <cellStyle name="20% - Énfasis4 8 2 3" xfId="512" xr:uid="{00000000-0005-0000-0000-0000FC010000}"/>
    <cellStyle name="20% - Énfasis4 8 2 4" xfId="513" xr:uid="{00000000-0005-0000-0000-0000FD010000}"/>
    <cellStyle name="20% - Énfasis4 8 2 5" xfId="514" xr:uid="{00000000-0005-0000-0000-0000FE010000}"/>
    <cellStyle name="20% - Énfasis4 8 3" xfId="515" xr:uid="{00000000-0005-0000-0000-0000FF010000}"/>
    <cellStyle name="20% - Énfasis4 8 4" xfId="516" xr:uid="{00000000-0005-0000-0000-000000020000}"/>
    <cellStyle name="20% - Énfasis4 8 5" xfId="517" xr:uid="{00000000-0005-0000-0000-000001020000}"/>
    <cellStyle name="20% - Énfasis4 8 6" xfId="518" xr:uid="{00000000-0005-0000-0000-000002020000}"/>
    <cellStyle name="20% - Énfasis4 9" xfId="519" xr:uid="{00000000-0005-0000-0000-000003020000}"/>
    <cellStyle name="20% - Énfasis4 9 2" xfId="520" xr:uid="{00000000-0005-0000-0000-000004020000}"/>
    <cellStyle name="20% - Énfasis4 9 3" xfId="521" xr:uid="{00000000-0005-0000-0000-000005020000}"/>
    <cellStyle name="20% - Énfasis4 9 4" xfId="522" xr:uid="{00000000-0005-0000-0000-000006020000}"/>
    <cellStyle name="20% - Énfasis4 9 5" xfId="523" xr:uid="{00000000-0005-0000-0000-000007020000}"/>
    <cellStyle name="20% - Énfasis5 10" xfId="524" xr:uid="{00000000-0005-0000-0000-000008020000}"/>
    <cellStyle name="20% - Énfasis5 10 2" xfId="525" xr:uid="{00000000-0005-0000-0000-000009020000}"/>
    <cellStyle name="20% - Énfasis5 10 3" xfId="526" xr:uid="{00000000-0005-0000-0000-00000A020000}"/>
    <cellStyle name="20% - Énfasis5 10 4" xfId="527" xr:uid="{00000000-0005-0000-0000-00000B020000}"/>
    <cellStyle name="20% - Énfasis5 10 5" xfId="528" xr:uid="{00000000-0005-0000-0000-00000C020000}"/>
    <cellStyle name="20% - Énfasis5 11" xfId="529" xr:uid="{00000000-0005-0000-0000-00000D020000}"/>
    <cellStyle name="20% - Énfasis5 11 2" xfId="530" xr:uid="{00000000-0005-0000-0000-00000E020000}"/>
    <cellStyle name="20% - Énfasis5 11 3" xfId="531" xr:uid="{00000000-0005-0000-0000-00000F020000}"/>
    <cellStyle name="20% - Énfasis5 11 4" xfId="532" xr:uid="{00000000-0005-0000-0000-000010020000}"/>
    <cellStyle name="20% - Énfasis5 11 5" xfId="533" xr:uid="{00000000-0005-0000-0000-000011020000}"/>
    <cellStyle name="20% - Énfasis5 12" xfId="534" xr:uid="{00000000-0005-0000-0000-000012020000}"/>
    <cellStyle name="20% - Énfasis5 12 2" xfId="535" xr:uid="{00000000-0005-0000-0000-000013020000}"/>
    <cellStyle name="20% - Énfasis5 12 3" xfId="536" xr:uid="{00000000-0005-0000-0000-000014020000}"/>
    <cellStyle name="20% - Énfasis5 12 4" xfId="537" xr:uid="{00000000-0005-0000-0000-000015020000}"/>
    <cellStyle name="20% - Énfasis5 12 5" xfId="538" xr:uid="{00000000-0005-0000-0000-000016020000}"/>
    <cellStyle name="20% - Énfasis5 13" xfId="539" xr:uid="{00000000-0005-0000-0000-000017020000}"/>
    <cellStyle name="20% - Énfasis5 13 2" xfId="540" xr:uid="{00000000-0005-0000-0000-000018020000}"/>
    <cellStyle name="20% - Énfasis5 13 3" xfId="541" xr:uid="{00000000-0005-0000-0000-000019020000}"/>
    <cellStyle name="20% - Énfasis5 13 4" xfId="542" xr:uid="{00000000-0005-0000-0000-00001A020000}"/>
    <cellStyle name="20% - Énfasis5 13 5" xfId="543" xr:uid="{00000000-0005-0000-0000-00001B020000}"/>
    <cellStyle name="20% - Énfasis5 14" xfId="544" xr:uid="{00000000-0005-0000-0000-00001C020000}"/>
    <cellStyle name="20% - Énfasis5 14 2" xfId="545" xr:uid="{00000000-0005-0000-0000-00001D020000}"/>
    <cellStyle name="20% - Énfasis5 14 3" xfId="546" xr:uid="{00000000-0005-0000-0000-00001E020000}"/>
    <cellStyle name="20% - Énfasis5 14 4" xfId="547" xr:uid="{00000000-0005-0000-0000-00001F020000}"/>
    <cellStyle name="20% - Énfasis5 14 5" xfId="548" xr:uid="{00000000-0005-0000-0000-000020020000}"/>
    <cellStyle name="20% - Énfasis5 15" xfId="549" xr:uid="{00000000-0005-0000-0000-000021020000}"/>
    <cellStyle name="20% - Énfasis5 15 2" xfId="550" xr:uid="{00000000-0005-0000-0000-000022020000}"/>
    <cellStyle name="20% - Énfasis5 15 3" xfId="551" xr:uid="{00000000-0005-0000-0000-000023020000}"/>
    <cellStyle name="20% - Énfasis5 15 4" xfId="552" xr:uid="{00000000-0005-0000-0000-000024020000}"/>
    <cellStyle name="20% - Énfasis5 15 5" xfId="553" xr:uid="{00000000-0005-0000-0000-000025020000}"/>
    <cellStyle name="20% - Énfasis5 16" xfId="554" xr:uid="{00000000-0005-0000-0000-000026020000}"/>
    <cellStyle name="20% - Énfasis5 16 2" xfId="555" xr:uid="{00000000-0005-0000-0000-000027020000}"/>
    <cellStyle name="20% - Énfasis5 16 3" xfId="556" xr:uid="{00000000-0005-0000-0000-000028020000}"/>
    <cellStyle name="20% - Énfasis5 16 4" xfId="557" xr:uid="{00000000-0005-0000-0000-000029020000}"/>
    <cellStyle name="20% - Énfasis5 16 5" xfId="558" xr:uid="{00000000-0005-0000-0000-00002A020000}"/>
    <cellStyle name="20% - Énfasis5 17" xfId="559" xr:uid="{00000000-0005-0000-0000-00002B020000}"/>
    <cellStyle name="20% - Énfasis5 17 2" xfId="560" xr:uid="{00000000-0005-0000-0000-00002C020000}"/>
    <cellStyle name="20% - Énfasis5 17 3" xfId="561" xr:uid="{00000000-0005-0000-0000-00002D020000}"/>
    <cellStyle name="20% - Énfasis5 17 4" xfId="562" xr:uid="{00000000-0005-0000-0000-00002E020000}"/>
    <cellStyle name="20% - Énfasis5 17 5" xfId="563" xr:uid="{00000000-0005-0000-0000-00002F020000}"/>
    <cellStyle name="20% - Énfasis5 18" xfId="564" xr:uid="{00000000-0005-0000-0000-000030020000}"/>
    <cellStyle name="20% - Énfasis5 19" xfId="565" xr:uid="{00000000-0005-0000-0000-000031020000}"/>
    <cellStyle name="20% - Énfasis5 2" xfId="566" xr:uid="{00000000-0005-0000-0000-000032020000}"/>
    <cellStyle name="20% - Énfasis5 2 2" xfId="567" xr:uid="{00000000-0005-0000-0000-000033020000}"/>
    <cellStyle name="20% - Énfasis5 2 2 2" xfId="568" xr:uid="{00000000-0005-0000-0000-000034020000}"/>
    <cellStyle name="20% - Énfasis5 2 2 3" xfId="569" xr:uid="{00000000-0005-0000-0000-000035020000}"/>
    <cellStyle name="20% - Énfasis5 2 2 4" xfId="570" xr:uid="{00000000-0005-0000-0000-000036020000}"/>
    <cellStyle name="20% - Énfasis5 2 2 5" xfId="571" xr:uid="{00000000-0005-0000-0000-000037020000}"/>
    <cellStyle name="20% - Énfasis5 2 3" xfId="572" xr:uid="{00000000-0005-0000-0000-000038020000}"/>
    <cellStyle name="20% - Énfasis5 2 4" xfId="573" xr:uid="{00000000-0005-0000-0000-000039020000}"/>
    <cellStyle name="20% - Énfasis5 2 5" xfId="574" xr:uid="{00000000-0005-0000-0000-00003A020000}"/>
    <cellStyle name="20% - Énfasis5 2 6" xfId="575" xr:uid="{00000000-0005-0000-0000-00003B020000}"/>
    <cellStyle name="20% - Énfasis5 20" xfId="576" xr:uid="{00000000-0005-0000-0000-00003C020000}"/>
    <cellStyle name="20% - Énfasis5 21" xfId="577" xr:uid="{00000000-0005-0000-0000-00003D020000}"/>
    <cellStyle name="20% - Énfasis5 22" xfId="578" xr:uid="{00000000-0005-0000-0000-00003E020000}"/>
    <cellStyle name="20% - Énfasis5 23" xfId="579" xr:uid="{00000000-0005-0000-0000-00003F020000}"/>
    <cellStyle name="20% - Énfasis5 24" xfId="580" xr:uid="{00000000-0005-0000-0000-000040020000}"/>
    <cellStyle name="20% - Énfasis5 25" xfId="581" xr:uid="{00000000-0005-0000-0000-000041020000}"/>
    <cellStyle name="20% - Énfasis5 26" xfId="582" xr:uid="{00000000-0005-0000-0000-000042020000}"/>
    <cellStyle name="20% - Énfasis5 27" xfId="583" xr:uid="{00000000-0005-0000-0000-000043020000}"/>
    <cellStyle name="20% - Énfasis5 28" xfId="584" xr:uid="{00000000-0005-0000-0000-000044020000}"/>
    <cellStyle name="20% - Énfasis5 29" xfId="585" xr:uid="{00000000-0005-0000-0000-000045020000}"/>
    <cellStyle name="20% - Énfasis5 3" xfId="586" xr:uid="{00000000-0005-0000-0000-000046020000}"/>
    <cellStyle name="20% - Énfasis5 3 2" xfId="587" xr:uid="{00000000-0005-0000-0000-000047020000}"/>
    <cellStyle name="20% - Énfasis5 3 2 2" xfId="588" xr:uid="{00000000-0005-0000-0000-000048020000}"/>
    <cellStyle name="20% - Énfasis5 3 2 3" xfId="589" xr:uid="{00000000-0005-0000-0000-000049020000}"/>
    <cellStyle name="20% - Énfasis5 3 2 4" xfId="590" xr:uid="{00000000-0005-0000-0000-00004A020000}"/>
    <cellStyle name="20% - Énfasis5 3 2 5" xfId="591" xr:uid="{00000000-0005-0000-0000-00004B020000}"/>
    <cellStyle name="20% - Énfasis5 3 3" xfId="592" xr:uid="{00000000-0005-0000-0000-00004C020000}"/>
    <cellStyle name="20% - Énfasis5 3 4" xfId="593" xr:uid="{00000000-0005-0000-0000-00004D020000}"/>
    <cellStyle name="20% - Énfasis5 3 5" xfId="594" xr:uid="{00000000-0005-0000-0000-00004E020000}"/>
    <cellStyle name="20% - Énfasis5 3 6" xfId="595" xr:uid="{00000000-0005-0000-0000-00004F020000}"/>
    <cellStyle name="20% - Énfasis5 30" xfId="596" xr:uid="{00000000-0005-0000-0000-000050020000}"/>
    <cellStyle name="20% - Énfasis5 31" xfId="597" xr:uid="{00000000-0005-0000-0000-000051020000}"/>
    <cellStyle name="20% - Énfasis5 32" xfId="598" xr:uid="{00000000-0005-0000-0000-000052020000}"/>
    <cellStyle name="20% - Énfasis5 4" xfId="599" xr:uid="{00000000-0005-0000-0000-000053020000}"/>
    <cellStyle name="20% - Énfasis5 4 2" xfId="600" xr:uid="{00000000-0005-0000-0000-000054020000}"/>
    <cellStyle name="20% - Énfasis5 4 2 2" xfId="601" xr:uid="{00000000-0005-0000-0000-000055020000}"/>
    <cellStyle name="20% - Énfasis5 4 2 3" xfId="602" xr:uid="{00000000-0005-0000-0000-000056020000}"/>
    <cellStyle name="20% - Énfasis5 4 2 4" xfId="603" xr:uid="{00000000-0005-0000-0000-000057020000}"/>
    <cellStyle name="20% - Énfasis5 4 2 5" xfId="604" xr:uid="{00000000-0005-0000-0000-000058020000}"/>
    <cellStyle name="20% - Énfasis5 4 3" xfId="605" xr:uid="{00000000-0005-0000-0000-000059020000}"/>
    <cellStyle name="20% - Énfasis5 4 4" xfId="606" xr:uid="{00000000-0005-0000-0000-00005A020000}"/>
    <cellStyle name="20% - Énfasis5 4 5" xfId="607" xr:uid="{00000000-0005-0000-0000-00005B020000}"/>
    <cellStyle name="20% - Énfasis5 4 6" xfId="608" xr:uid="{00000000-0005-0000-0000-00005C020000}"/>
    <cellStyle name="20% - Énfasis5 5" xfId="609" xr:uid="{00000000-0005-0000-0000-00005D020000}"/>
    <cellStyle name="20% - Énfasis5 5 2" xfId="610" xr:uid="{00000000-0005-0000-0000-00005E020000}"/>
    <cellStyle name="20% - Énfasis5 5 2 2" xfId="611" xr:uid="{00000000-0005-0000-0000-00005F020000}"/>
    <cellStyle name="20% - Énfasis5 5 2 3" xfId="612" xr:uid="{00000000-0005-0000-0000-000060020000}"/>
    <cellStyle name="20% - Énfasis5 5 2 4" xfId="613" xr:uid="{00000000-0005-0000-0000-000061020000}"/>
    <cellStyle name="20% - Énfasis5 5 2 5" xfId="614" xr:uid="{00000000-0005-0000-0000-000062020000}"/>
    <cellStyle name="20% - Énfasis5 5 3" xfId="615" xr:uid="{00000000-0005-0000-0000-000063020000}"/>
    <cellStyle name="20% - Énfasis5 5 4" xfId="616" xr:uid="{00000000-0005-0000-0000-000064020000}"/>
    <cellStyle name="20% - Énfasis5 5 5" xfId="617" xr:uid="{00000000-0005-0000-0000-000065020000}"/>
    <cellStyle name="20% - Énfasis5 5 6" xfId="618" xr:uid="{00000000-0005-0000-0000-000066020000}"/>
    <cellStyle name="20% - Énfasis5 6" xfId="619" xr:uid="{00000000-0005-0000-0000-000067020000}"/>
    <cellStyle name="20% - Énfasis5 6 2" xfId="620" xr:uid="{00000000-0005-0000-0000-000068020000}"/>
    <cellStyle name="20% - Énfasis5 6 2 2" xfId="621" xr:uid="{00000000-0005-0000-0000-000069020000}"/>
    <cellStyle name="20% - Énfasis5 6 2 3" xfId="622" xr:uid="{00000000-0005-0000-0000-00006A020000}"/>
    <cellStyle name="20% - Énfasis5 6 2 4" xfId="623" xr:uid="{00000000-0005-0000-0000-00006B020000}"/>
    <cellStyle name="20% - Énfasis5 6 2 5" xfId="624" xr:uid="{00000000-0005-0000-0000-00006C020000}"/>
    <cellStyle name="20% - Énfasis5 6 3" xfId="625" xr:uid="{00000000-0005-0000-0000-00006D020000}"/>
    <cellStyle name="20% - Énfasis5 6 4" xfId="626" xr:uid="{00000000-0005-0000-0000-00006E020000}"/>
    <cellStyle name="20% - Énfasis5 6 5" xfId="627" xr:uid="{00000000-0005-0000-0000-00006F020000}"/>
    <cellStyle name="20% - Énfasis5 6 6" xfId="628" xr:uid="{00000000-0005-0000-0000-000070020000}"/>
    <cellStyle name="20% - Énfasis5 7" xfId="629" xr:uid="{00000000-0005-0000-0000-000071020000}"/>
    <cellStyle name="20% - Énfasis5 7 2" xfId="630" xr:uid="{00000000-0005-0000-0000-000072020000}"/>
    <cellStyle name="20% - Énfasis5 7 2 2" xfId="631" xr:uid="{00000000-0005-0000-0000-000073020000}"/>
    <cellStyle name="20% - Énfasis5 7 2 3" xfId="632" xr:uid="{00000000-0005-0000-0000-000074020000}"/>
    <cellStyle name="20% - Énfasis5 7 2 4" xfId="633" xr:uid="{00000000-0005-0000-0000-000075020000}"/>
    <cellStyle name="20% - Énfasis5 7 2 5" xfId="634" xr:uid="{00000000-0005-0000-0000-000076020000}"/>
    <cellStyle name="20% - Énfasis5 7 3" xfId="635" xr:uid="{00000000-0005-0000-0000-000077020000}"/>
    <cellStyle name="20% - Énfasis5 7 4" xfId="636" xr:uid="{00000000-0005-0000-0000-000078020000}"/>
    <cellStyle name="20% - Énfasis5 7 5" xfId="637" xr:uid="{00000000-0005-0000-0000-000079020000}"/>
    <cellStyle name="20% - Énfasis5 7 6" xfId="638" xr:uid="{00000000-0005-0000-0000-00007A020000}"/>
    <cellStyle name="20% - Énfasis5 8" xfId="639" xr:uid="{00000000-0005-0000-0000-00007B020000}"/>
    <cellStyle name="20% - Énfasis5 8 2" xfId="640" xr:uid="{00000000-0005-0000-0000-00007C020000}"/>
    <cellStyle name="20% - Énfasis5 8 2 2" xfId="641" xr:uid="{00000000-0005-0000-0000-00007D020000}"/>
    <cellStyle name="20% - Énfasis5 8 2 3" xfId="642" xr:uid="{00000000-0005-0000-0000-00007E020000}"/>
    <cellStyle name="20% - Énfasis5 8 2 4" xfId="643" xr:uid="{00000000-0005-0000-0000-00007F020000}"/>
    <cellStyle name="20% - Énfasis5 8 2 5" xfId="644" xr:uid="{00000000-0005-0000-0000-000080020000}"/>
    <cellStyle name="20% - Énfasis5 8 3" xfId="645" xr:uid="{00000000-0005-0000-0000-000081020000}"/>
    <cellStyle name="20% - Énfasis5 8 4" xfId="646" xr:uid="{00000000-0005-0000-0000-000082020000}"/>
    <cellStyle name="20% - Énfasis5 8 5" xfId="647" xr:uid="{00000000-0005-0000-0000-000083020000}"/>
    <cellStyle name="20% - Énfasis5 8 6" xfId="648" xr:uid="{00000000-0005-0000-0000-000084020000}"/>
    <cellStyle name="20% - Énfasis5 9" xfId="649" xr:uid="{00000000-0005-0000-0000-000085020000}"/>
    <cellStyle name="20% - Énfasis5 9 2" xfId="650" xr:uid="{00000000-0005-0000-0000-000086020000}"/>
    <cellStyle name="20% - Énfasis5 9 3" xfId="651" xr:uid="{00000000-0005-0000-0000-000087020000}"/>
    <cellStyle name="20% - Énfasis5 9 4" xfId="652" xr:uid="{00000000-0005-0000-0000-000088020000}"/>
    <cellStyle name="20% - Énfasis5 9 5" xfId="653" xr:uid="{00000000-0005-0000-0000-000089020000}"/>
    <cellStyle name="20% - Énfasis6 10" xfId="654" xr:uid="{00000000-0005-0000-0000-00008A020000}"/>
    <cellStyle name="20% - Énfasis6 10 2" xfId="655" xr:uid="{00000000-0005-0000-0000-00008B020000}"/>
    <cellStyle name="20% - Énfasis6 10 3" xfId="656" xr:uid="{00000000-0005-0000-0000-00008C020000}"/>
    <cellStyle name="20% - Énfasis6 10 4" xfId="657" xr:uid="{00000000-0005-0000-0000-00008D020000}"/>
    <cellStyle name="20% - Énfasis6 10 5" xfId="658" xr:uid="{00000000-0005-0000-0000-00008E020000}"/>
    <cellStyle name="20% - Énfasis6 11" xfId="659" xr:uid="{00000000-0005-0000-0000-00008F020000}"/>
    <cellStyle name="20% - Énfasis6 11 2" xfId="660" xr:uid="{00000000-0005-0000-0000-000090020000}"/>
    <cellStyle name="20% - Énfasis6 11 3" xfId="661" xr:uid="{00000000-0005-0000-0000-000091020000}"/>
    <cellStyle name="20% - Énfasis6 11 4" xfId="662" xr:uid="{00000000-0005-0000-0000-000092020000}"/>
    <cellStyle name="20% - Énfasis6 11 5" xfId="663" xr:uid="{00000000-0005-0000-0000-000093020000}"/>
    <cellStyle name="20% - Énfasis6 12" xfId="664" xr:uid="{00000000-0005-0000-0000-000094020000}"/>
    <cellStyle name="20% - Énfasis6 12 2" xfId="665" xr:uid="{00000000-0005-0000-0000-000095020000}"/>
    <cellStyle name="20% - Énfasis6 12 3" xfId="666" xr:uid="{00000000-0005-0000-0000-000096020000}"/>
    <cellStyle name="20% - Énfasis6 12 4" xfId="667" xr:uid="{00000000-0005-0000-0000-000097020000}"/>
    <cellStyle name="20% - Énfasis6 12 5" xfId="668" xr:uid="{00000000-0005-0000-0000-000098020000}"/>
    <cellStyle name="20% - Énfasis6 13" xfId="669" xr:uid="{00000000-0005-0000-0000-000099020000}"/>
    <cellStyle name="20% - Énfasis6 13 2" xfId="670" xr:uid="{00000000-0005-0000-0000-00009A020000}"/>
    <cellStyle name="20% - Énfasis6 13 3" xfId="671" xr:uid="{00000000-0005-0000-0000-00009B020000}"/>
    <cellStyle name="20% - Énfasis6 13 4" xfId="672" xr:uid="{00000000-0005-0000-0000-00009C020000}"/>
    <cellStyle name="20% - Énfasis6 13 5" xfId="673" xr:uid="{00000000-0005-0000-0000-00009D020000}"/>
    <cellStyle name="20% - Énfasis6 14" xfId="674" xr:uid="{00000000-0005-0000-0000-00009E020000}"/>
    <cellStyle name="20% - Énfasis6 14 2" xfId="675" xr:uid="{00000000-0005-0000-0000-00009F020000}"/>
    <cellStyle name="20% - Énfasis6 14 3" xfId="676" xr:uid="{00000000-0005-0000-0000-0000A0020000}"/>
    <cellStyle name="20% - Énfasis6 14 4" xfId="677" xr:uid="{00000000-0005-0000-0000-0000A1020000}"/>
    <cellStyle name="20% - Énfasis6 14 5" xfId="678" xr:uid="{00000000-0005-0000-0000-0000A2020000}"/>
    <cellStyle name="20% - Énfasis6 15" xfId="679" xr:uid="{00000000-0005-0000-0000-0000A3020000}"/>
    <cellStyle name="20% - Énfasis6 15 2" xfId="680" xr:uid="{00000000-0005-0000-0000-0000A4020000}"/>
    <cellStyle name="20% - Énfasis6 15 3" xfId="681" xr:uid="{00000000-0005-0000-0000-0000A5020000}"/>
    <cellStyle name="20% - Énfasis6 15 4" xfId="682" xr:uid="{00000000-0005-0000-0000-0000A6020000}"/>
    <cellStyle name="20% - Énfasis6 15 5" xfId="683" xr:uid="{00000000-0005-0000-0000-0000A7020000}"/>
    <cellStyle name="20% - Énfasis6 16" xfId="684" xr:uid="{00000000-0005-0000-0000-0000A8020000}"/>
    <cellStyle name="20% - Énfasis6 16 2" xfId="685" xr:uid="{00000000-0005-0000-0000-0000A9020000}"/>
    <cellStyle name="20% - Énfasis6 16 3" xfId="686" xr:uid="{00000000-0005-0000-0000-0000AA020000}"/>
    <cellStyle name="20% - Énfasis6 16 4" xfId="687" xr:uid="{00000000-0005-0000-0000-0000AB020000}"/>
    <cellStyle name="20% - Énfasis6 16 5" xfId="688" xr:uid="{00000000-0005-0000-0000-0000AC020000}"/>
    <cellStyle name="20% - Énfasis6 17" xfId="689" xr:uid="{00000000-0005-0000-0000-0000AD020000}"/>
    <cellStyle name="20% - Énfasis6 17 2" xfId="690" xr:uid="{00000000-0005-0000-0000-0000AE020000}"/>
    <cellStyle name="20% - Énfasis6 17 3" xfId="691" xr:uid="{00000000-0005-0000-0000-0000AF020000}"/>
    <cellStyle name="20% - Énfasis6 17 4" xfId="692" xr:uid="{00000000-0005-0000-0000-0000B0020000}"/>
    <cellStyle name="20% - Énfasis6 17 5" xfId="693" xr:uid="{00000000-0005-0000-0000-0000B1020000}"/>
    <cellStyle name="20% - Énfasis6 18" xfId="694" xr:uid="{00000000-0005-0000-0000-0000B2020000}"/>
    <cellStyle name="20% - Énfasis6 19" xfId="695" xr:uid="{00000000-0005-0000-0000-0000B3020000}"/>
    <cellStyle name="20% - Énfasis6 2" xfId="696" xr:uid="{00000000-0005-0000-0000-0000B4020000}"/>
    <cellStyle name="20% - Énfasis6 2 2" xfId="697" xr:uid="{00000000-0005-0000-0000-0000B5020000}"/>
    <cellStyle name="20% - Énfasis6 2 2 2" xfId="698" xr:uid="{00000000-0005-0000-0000-0000B6020000}"/>
    <cellStyle name="20% - Énfasis6 2 2 3" xfId="699" xr:uid="{00000000-0005-0000-0000-0000B7020000}"/>
    <cellStyle name="20% - Énfasis6 2 2 4" xfId="700" xr:uid="{00000000-0005-0000-0000-0000B8020000}"/>
    <cellStyle name="20% - Énfasis6 2 2 5" xfId="701" xr:uid="{00000000-0005-0000-0000-0000B9020000}"/>
    <cellStyle name="20% - Énfasis6 2 3" xfId="702" xr:uid="{00000000-0005-0000-0000-0000BA020000}"/>
    <cellStyle name="20% - Énfasis6 2 4" xfId="703" xr:uid="{00000000-0005-0000-0000-0000BB020000}"/>
    <cellStyle name="20% - Énfasis6 2 5" xfId="704" xr:uid="{00000000-0005-0000-0000-0000BC020000}"/>
    <cellStyle name="20% - Énfasis6 2 6" xfId="705" xr:uid="{00000000-0005-0000-0000-0000BD020000}"/>
    <cellStyle name="20% - Énfasis6 20" xfId="706" xr:uid="{00000000-0005-0000-0000-0000BE020000}"/>
    <cellStyle name="20% - Énfasis6 21" xfId="707" xr:uid="{00000000-0005-0000-0000-0000BF020000}"/>
    <cellStyle name="20% - Énfasis6 22" xfId="708" xr:uid="{00000000-0005-0000-0000-0000C0020000}"/>
    <cellStyle name="20% - Énfasis6 23" xfId="709" xr:uid="{00000000-0005-0000-0000-0000C1020000}"/>
    <cellStyle name="20% - Énfasis6 24" xfId="710" xr:uid="{00000000-0005-0000-0000-0000C2020000}"/>
    <cellStyle name="20% - Énfasis6 25" xfId="711" xr:uid="{00000000-0005-0000-0000-0000C3020000}"/>
    <cellStyle name="20% - Énfasis6 26" xfId="712" xr:uid="{00000000-0005-0000-0000-0000C4020000}"/>
    <cellStyle name="20% - Énfasis6 27" xfId="713" xr:uid="{00000000-0005-0000-0000-0000C5020000}"/>
    <cellStyle name="20% - Énfasis6 28" xfId="714" xr:uid="{00000000-0005-0000-0000-0000C6020000}"/>
    <cellStyle name="20% - Énfasis6 29" xfId="715" xr:uid="{00000000-0005-0000-0000-0000C7020000}"/>
    <cellStyle name="20% - Énfasis6 3" xfId="716" xr:uid="{00000000-0005-0000-0000-0000C8020000}"/>
    <cellStyle name="20% - Énfasis6 3 2" xfId="717" xr:uid="{00000000-0005-0000-0000-0000C9020000}"/>
    <cellStyle name="20% - Énfasis6 3 2 2" xfId="718" xr:uid="{00000000-0005-0000-0000-0000CA020000}"/>
    <cellStyle name="20% - Énfasis6 3 2 3" xfId="719" xr:uid="{00000000-0005-0000-0000-0000CB020000}"/>
    <cellStyle name="20% - Énfasis6 3 2 4" xfId="720" xr:uid="{00000000-0005-0000-0000-0000CC020000}"/>
    <cellStyle name="20% - Énfasis6 3 2 5" xfId="721" xr:uid="{00000000-0005-0000-0000-0000CD020000}"/>
    <cellStyle name="20% - Énfasis6 3 3" xfId="722" xr:uid="{00000000-0005-0000-0000-0000CE020000}"/>
    <cellStyle name="20% - Énfasis6 3 4" xfId="723" xr:uid="{00000000-0005-0000-0000-0000CF020000}"/>
    <cellStyle name="20% - Énfasis6 3 5" xfId="724" xr:uid="{00000000-0005-0000-0000-0000D0020000}"/>
    <cellStyle name="20% - Énfasis6 3 6" xfId="725" xr:uid="{00000000-0005-0000-0000-0000D1020000}"/>
    <cellStyle name="20% - Énfasis6 30" xfId="726" xr:uid="{00000000-0005-0000-0000-0000D2020000}"/>
    <cellStyle name="20% - Énfasis6 31" xfId="727" xr:uid="{00000000-0005-0000-0000-0000D3020000}"/>
    <cellStyle name="20% - Énfasis6 32" xfId="728" xr:uid="{00000000-0005-0000-0000-0000D4020000}"/>
    <cellStyle name="20% - Énfasis6 4" xfId="729" xr:uid="{00000000-0005-0000-0000-0000D5020000}"/>
    <cellStyle name="20% - Énfasis6 4 2" xfId="730" xr:uid="{00000000-0005-0000-0000-0000D6020000}"/>
    <cellStyle name="20% - Énfasis6 4 2 2" xfId="731" xr:uid="{00000000-0005-0000-0000-0000D7020000}"/>
    <cellStyle name="20% - Énfasis6 4 2 3" xfId="732" xr:uid="{00000000-0005-0000-0000-0000D8020000}"/>
    <cellStyle name="20% - Énfasis6 4 2 4" xfId="733" xr:uid="{00000000-0005-0000-0000-0000D9020000}"/>
    <cellStyle name="20% - Énfasis6 4 2 5" xfId="734" xr:uid="{00000000-0005-0000-0000-0000DA020000}"/>
    <cellStyle name="20% - Énfasis6 4 3" xfId="735" xr:uid="{00000000-0005-0000-0000-0000DB020000}"/>
    <cellStyle name="20% - Énfasis6 4 4" xfId="736" xr:uid="{00000000-0005-0000-0000-0000DC020000}"/>
    <cellStyle name="20% - Énfasis6 4 5" xfId="737" xr:uid="{00000000-0005-0000-0000-0000DD020000}"/>
    <cellStyle name="20% - Énfasis6 4 6" xfId="738" xr:uid="{00000000-0005-0000-0000-0000DE020000}"/>
    <cellStyle name="20% - Énfasis6 5" xfId="739" xr:uid="{00000000-0005-0000-0000-0000DF020000}"/>
    <cellStyle name="20% - Énfasis6 5 2" xfId="740" xr:uid="{00000000-0005-0000-0000-0000E0020000}"/>
    <cellStyle name="20% - Énfasis6 5 2 2" xfId="741" xr:uid="{00000000-0005-0000-0000-0000E1020000}"/>
    <cellStyle name="20% - Énfasis6 5 2 3" xfId="742" xr:uid="{00000000-0005-0000-0000-0000E2020000}"/>
    <cellStyle name="20% - Énfasis6 5 2 4" xfId="743" xr:uid="{00000000-0005-0000-0000-0000E3020000}"/>
    <cellStyle name="20% - Énfasis6 5 2 5" xfId="744" xr:uid="{00000000-0005-0000-0000-0000E4020000}"/>
    <cellStyle name="20% - Énfasis6 5 3" xfId="745" xr:uid="{00000000-0005-0000-0000-0000E5020000}"/>
    <cellStyle name="20% - Énfasis6 5 4" xfId="746" xr:uid="{00000000-0005-0000-0000-0000E6020000}"/>
    <cellStyle name="20% - Énfasis6 5 5" xfId="747" xr:uid="{00000000-0005-0000-0000-0000E7020000}"/>
    <cellStyle name="20% - Énfasis6 5 6" xfId="748" xr:uid="{00000000-0005-0000-0000-0000E8020000}"/>
    <cellStyle name="20% - Énfasis6 6" xfId="749" xr:uid="{00000000-0005-0000-0000-0000E9020000}"/>
    <cellStyle name="20% - Énfasis6 6 2" xfId="750" xr:uid="{00000000-0005-0000-0000-0000EA020000}"/>
    <cellStyle name="20% - Énfasis6 6 2 2" xfId="751" xr:uid="{00000000-0005-0000-0000-0000EB020000}"/>
    <cellStyle name="20% - Énfasis6 6 2 3" xfId="752" xr:uid="{00000000-0005-0000-0000-0000EC020000}"/>
    <cellStyle name="20% - Énfasis6 6 2 4" xfId="753" xr:uid="{00000000-0005-0000-0000-0000ED020000}"/>
    <cellStyle name="20% - Énfasis6 6 2 5" xfId="754" xr:uid="{00000000-0005-0000-0000-0000EE020000}"/>
    <cellStyle name="20% - Énfasis6 6 3" xfId="755" xr:uid="{00000000-0005-0000-0000-0000EF020000}"/>
    <cellStyle name="20% - Énfasis6 6 4" xfId="756" xr:uid="{00000000-0005-0000-0000-0000F0020000}"/>
    <cellStyle name="20% - Énfasis6 6 5" xfId="757" xr:uid="{00000000-0005-0000-0000-0000F1020000}"/>
    <cellStyle name="20% - Énfasis6 6 6" xfId="758" xr:uid="{00000000-0005-0000-0000-0000F2020000}"/>
    <cellStyle name="20% - Énfasis6 7" xfId="759" xr:uid="{00000000-0005-0000-0000-0000F3020000}"/>
    <cellStyle name="20% - Énfasis6 7 2" xfId="760" xr:uid="{00000000-0005-0000-0000-0000F4020000}"/>
    <cellStyle name="20% - Énfasis6 7 2 2" xfId="761" xr:uid="{00000000-0005-0000-0000-0000F5020000}"/>
    <cellStyle name="20% - Énfasis6 7 2 3" xfId="762" xr:uid="{00000000-0005-0000-0000-0000F6020000}"/>
    <cellStyle name="20% - Énfasis6 7 2 4" xfId="763" xr:uid="{00000000-0005-0000-0000-0000F7020000}"/>
    <cellStyle name="20% - Énfasis6 7 2 5" xfId="764" xr:uid="{00000000-0005-0000-0000-0000F8020000}"/>
    <cellStyle name="20% - Énfasis6 7 3" xfId="765" xr:uid="{00000000-0005-0000-0000-0000F9020000}"/>
    <cellStyle name="20% - Énfasis6 7 4" xfId="766" xr:uid="{00000000-0005-0000-0000-0000FA020000}"/>
    <cellStyle name="20% - Énfasis6 7 5" xfId="767" xr:uid="{00000000-0005-0000-0000-0000FB020000}"/>
    <cellStyle name="20% - Énfasis6 7 6" xfId="768" xr:uid="{00000000-0005-0000-0000-0000FC020000}"/>
    <cellStyle name="20% - Énfasis6 8" xfId="769" xr:uid="{00000000-0005-0000-0000-0000FD020000}"/>
    <cellStyle name="20% - Énfasis6 8 2" xfId="770" xr:uid="{00000000-0005-0000-0000-0000FE020000}"/>
    <cellStyle name="20% - Énfasis6 8 2 2" xfId="771" xr:uid="{00000000-0005-0000-0000-0000FF020000}"/>
    <cellStyle name="20% - Énfasis6 8 2 3" xfId="772" xr:uid="{00000000-0005-0000-0000-000000030000}"/>
    <cellStyle name="20% - Énfasis6 8 2 4" xfId="773" xr:uid="{00000000-0005-0000-0000-000001030000}"/>
    <cellStyle name="20% - Énfasis6 8 2 5" xfId="774" xr:uid="{00000000-0005-0000-0000-000002030000}"/>
    <cellStyle name="20% - Énfasis6 8 3" xfId="775" xr:uid="{00000000-0005-0000-0000-000003030000}"/>
    <cellStyle name="20% - Énfasis6 8 4" xfId="776" xr:uid="{00000000-0005-0000-0000-000004030000}"/>
    <cellStyle name="20% - Énfasis6 8 5" xfId="777" xr:uid="{00000000-0005-0000-0000-000005030000}"/>
    <cellStyle name="20% - Énfasis6 8 6" xfId="778" xr:uid="{00000000-0005-0000-0000-000006030000}"/>
    <cellStyle name="20% - Énfasis6 9" xfId="779" xr:uid="{00000000-0005-0000-0000-000007030000}"/>
    <cellStyle name="20% - Énfasis6 9 2" xfId="780" xr:uid="{00000000-0005-0000-0000-000008030000}"/>
    <cellStyle name="20% - Énfasis6 9 3" xfId="781" xr:uid="{00000000-0005-0000-0000-000009030000}"/>
    <cellStyle name="20% - Énfasis6 9 4" xfId="782" xr:uid="{00000000-0005-0000-0000-00000A030000}"/>
    <cellStyle name="20% - Énfasis6 9 5" xfId="783" xr:uid="{00000000-0005-0000-0000-00000B030000}"/>
    <cellStyle name="40% - Énfasis1 10" xfId="784" xr:uid="{00000000-0005-0000-0000-00000C030000}"/>
    <cellStyle name="40% - Énfasis1 10 2" xfId="785" xr:uid="{00000000-0005-0000-0000-00000D030000}"/>
    <cellStyle name="40% - Énfasis1 10 3" xfId="786" xr:uid="{00000000-0005-0000-0000-00000E030000}"/>
    <cellStyle name="40% - Énfasis1 10 4" xfId="787" xr:uid="{00000000-0005-0000-0000-00000F030000}"/>
    <cellStyle name="40% - Énfasis1 10 5" xfId="788" xr:uid="{00000000-0005-0000-0000-000010030000}"/>
    <cellStyle name="40% - Énfasis1 11" xfId="789" xr:uid="{00000000-0005-0000-0000-000011030000}"/>
    <cellStyle name="40% - Énfasis1 11 2" xfId="790" xr:uid="{00000000-0005-0000-0000-000012030000}"/>
    <cellStyle name="40% - Énfasis1 11 3" xfId="791" xr:uid="{00000000-0005-0000-0000-000013030000}"/>
    <cellStyle name="40% - Énfasis1 11 4" xfId="792" xr:uid="{00000000-0005-0000-0000-000014030000}"/>
    <cellStyle name="40% - Énfasis1 11 5" xfId="793" xr:uid="{00000000-0005-0000-0000-000015030000}"/>
    <cellStyle name="40% - Énfasis1 12" xfId="794" xr:uid="{00000000-0005-0000-0000-000016030000}"/>
    <cellStyle name="40% - Énfasis1 12 2" xfId="795" xr:uid="{00000000-0005-0000-0000-000017030000}"/>
    <cellStyle name="40% - Énfasis1 12 3" xfId="796" xr:uid="{00000000-0005-0000-0000-000018030000}"/>
    <cellStyle name="40% - Énfasis1 12 4" xfId="797" xr:uid="{00000000-0005-0000-0000-000019030000}"/>
    <cellStyle name="40% - Énfasis1 12 5" xfId="798" xr:uid="{00000000-0005-0000-0000-00001A030000}"/>
    <cellStyle name="40% - Énfasis1 13" xfId="799" xr:uid="{00000000-0005-0000-0000-00001B030000}"/>
    <cellStyle name="40% - Énfasis1 13 2" xfId="800" xr:uid="{00000000-0005-0000-0000-00001C030000}"/>
    <cellStyle name="40% - Énfasis1 13 3" xfId="801" xr:uid="{00000000-0005-0000-0000-00001D030000}"/>
    <cellStyle name="40% - Énfasis1 13 4" xfId="802" xr:uid="{00000000-0005-0000-0000-00001E030000}"/>
    <cellStyle name="40% - Énfasis1 13 5" xfId="803" xr:uid="{00000000-0005-0000-0000-00001F030000}"/>
    <cellStyle name="40% - Énfasis1 14" xfId="804" xr:uid="{00000000-0005-0000-0000-000020030000}"/>
    <cellStyle name="40% - Énfasis1 14 2" xfId="805" xr:uid="{00000000-0005-0000-0000-000021030000}"/>
    <cellStyle name="40% - Énfasis1 14 3" xfId="806" xr:uid="{00000000-0005-0000-0000-000022030000}"/>
    <cellStyle name="40% - Énfasis1 14 4" xfId="807" xr:uid="{00000000-0005-0000-0000-000023030000}"/>
    <cellStyle name="40% - Énfasis1 14 5" xfId="808" xr:uid="{00000000-0005-0000-0000-000024030000}"/>
    <cellStyle name="40% - Énfasis1 15" xfId="809" xr:uid="{00000000-0005-0000-0000-000025030000}"/>
    <cellStyle name="40% - Énfasis1 15 2" xfId="810" xr:uid="{00000000-0005-0000-0000-000026030000}"/>
    <cellStyle name="40% - Énfasis1 15 3" xfId="811" xr:uid="{00000000-0005-0000-0000-000027030000}"/>
    <cellStyle name="40% - Énfasis1 15 4" xfId="812" xr:uid="{00000000-0005-0000-0000-000028030000}"/>
    <cellStyle name="40% - Énfasis1 15 5" xfId="813" xr:uid="{00000000-0005-0000-0000-000029030000}"/>
    <cellStyle name="40% - Énfasis1 16" xfId="814" xr:uid="{00000000-0005-0000-0000-00002A030000}"/>
    <cellStyle name="40% - Énfasis1 16 2" xfId="815" xr:uid="{00000000-0005-0000-0000-00002B030000}"/>
    <cellStyle name="40% - Énfasis1 16 3" xfId="816" xr:uid="{00000000-0005-0000-0000-00002C030000}"/>
    <cellStyle name="40% - Énfasis1 16 4" xfId="817" xr:uid="{00000000-0005-0000-0000-00002D030000}"/>
    <cellStyle name="40% - Énfasis1 16 5" xfId="818" xr:uid="{00000000-0005-0000-0000-00002E030000}"/>
    <cellStyle name="40% - Énfasis1 17" xfId="819" xr:uid="{00000000-0005-0000-0000-00002F030000}"/>
    <cellStyle name="40% - Énfasis1 17 2" xfId="820" xr:uid="{00000000-0005-0000-0000-000030030000}"/>
    <cellStyle name="40% - Énfasis1 17 3" xfId="821" xr:uid="{00000000-0005-0000-0000-000031030000}"/>
    <cellStyle name="40% - Énfasis1 17 4" xfId="822" xr:uid="{00000000-0005-0000-0000-000032030000}"/>
    <cellStyle name="40% - Énfasis1 17 5" xfId="823" xr:uid="{00000000-0005-0000-0000-000033030000}"/>
    <cellStyle name="40% - Énfasis1 18" xfId="824" xr:uid="{00000000-0005-0000-0000-000034030000}"/>
    <cellStyle name="40% - Énfasis1 19" xfId="825" xr:uid="{00000000-0005-0000-0000-000035030000}"/>
    <cellStyle name="40% - Énfasis1 2" xfId="826" xr:uid="{00000000-0005-0000-0000-000036030000}"/>
    <cellStyle name="40% - Énfasis1 2 2" xfId="827" xr:uid="{00000000-0005-0000-0000-000037030000}"/>
    <cellStyle name="40% - Énfasis1 2 2 2" xfId="828" xr:uid="{00000000-0005-0000-0000-000038030000}"/>
    <cellStyle name="40% - Énfasis1 2 2 3" xfId="829" xr:uid="{00000000-0005-0000-0000-000039030000}"/>
    <cellStyle name="40% - Énfasis1 2 2 4" xfId="830" xr:uid="{00000000-0005-0000-0000-00003A030000}"/>
    <cellStyle name="40% - Énfasis1 2 2 5" xfId="831" xr:uid="{00000000-0005-0000-0000-00003B030000}"/>
    <cellStyle name="40% - Énfasis1 2 3" xfId="832" xr:uid="{00000000-0005-0000-0000-00003C030000}"/>
    <cellStyle name="40% - Énfasis1 2 4" xfId="833" xr:uid="{00000000-0005-0000-0000-00003D030000}"/>
    <cellStyle name="40% - Énfasis1 2 5" xfId="834" xr:uid="{00000000-0005-0000-0000-00003E030000}"/>
    <cellStyle name="40% - Énfasis1 2 6" xfId="835" xr:uid="{00000000-0005-0000-0000-00003F030000}"/>
    <cellStyle name="40% - Énfasis1 20" xfId="836" xr:uid="{00000000-0005-0000-0000-000040030000}"/>
    <cellStyle name="40% - Énfasis1 21" xfId="837" xr:uid="{00000000-0005-0000-0000-000041030000}"/>
    <cellStyle name="40% - Énfasis1 22" xfId="838" xr:uid="{00000000-0005-0000-0000-000042030000}"/>
    <cellStyle name="40% - Énfasis1 23" xfId="839" xr:uid="{00000000-0005-0000-0000-000043030000}"/>
    <cellStyle name="40% - Énfasis1 24" xfId="840" xr:uid="{00000000-0005-0000-0000-000044030000}"/>
    <cellStyle name="40% - Énfasis1 25" xfId="841" xr:uid="{00000000-0005-0000-0000-000045030000}"/>
    <cellStyle name="40% - Énfasis1 26" xfId="842" xr:uid="{00000000-0005-0000-0000-000046030000}"/>
    <cellStyle name="40% - Énfasis1 27" xfId="843" xr:uid="{00000000-0005-0000-0000-000047030000}"/>
    <cellStyle name="40% - Énfasis1 28" xfId="844" xr:uid="{00000000-0005-0000-0000-000048030000}"/>
    <cellStyle name="40% - Énfasis1 29" xfId="845" xr:uid="{00000000-0005-0000-0000-000049030000}"/>
    <cellStyle name="40% - Énfasis1 3" xfId="846" xr:uid="{00000000-0005-0000-0000-00004A030000}"/>
    <cellStyle name="40% - Énfasis1 3 2" xfId="847" xr:uid="{00000000-0005-0000-0000-00004B030000}"/>
    <cellStyle name="40% - Énfasis1 3 2 2" xfId="848" xr:uid="{00000000-0005-0000-0000-00004C030000}"/>
    <cellStyle name="40% - Énfasis1 3 2 3" xfId="849" xr:uid="{00000000-0005-0000-0000-00004D030000}"/>
    <cellStyle name="40% - Énfasis1 3 2 4" xfId="850" xr:uid="{00000000-0005-0000-0000-00004E030000}"/>
    <cellStyle name="40% - Énfasis1 3 2 5" xfId="851" xr:uid="{00000000-0005-0000-0000-00004F030000}"/>
    <cellStyle name="40% - Énfasis1 3 3" xfId="852" xr:uid="{00000000-0005-0000-0000-000050030000}"/>
    <cellStyle name="40% - Énfasis1 3 4" xfId="853" xr:uid="{00000000-0005-0000-0000-000051030000}"/>
    <cellStyle name="40% - Énfasis1 3 5" xfId="854" xr:uid="{00000000-0005-0000-0000-000052030000}"/>
    <cellStyle name="40% - Énfasis1 3 6" xfId="855" xr:uid="{00000000-0005-0000-0000-000053030000}"/>
    <cellStyle name="40% - Énfasis1 30" xfId="856" xr:uid="{00000000-0005-0000-0000-000054030000}"/>
    <cellStyle name="40% - Énfasis1 31" xfId="857" xr:uid="{00000000-0005-0000-0000-000055030000}"/>
    <cellStyle name="40% - Énfasis1 32" xfId="858" xr:uid="{00000000-0005-0000-0000-000056030000}"/>
    <cellStyle name="40% - Énfasis1 4" xfId="859" xr:uid="{00000000-0005-0000-0000-000057030000}"/>
    <cellStyle name="40% - Énfasis1 4 2" xfId="860" xr:uid="{00000000-0005-0000-0000-000058030000}"/>
    <cellStyle name="40% - Énfasis1 4 2 2" xfId="861" xr:uid="{00000000-0005-0000-0000-000059030000}"/>
    <cellStyle name="40% - Énfasis1 4 2 3" xfId="862" xr:uid="{00000000-0005-0000-0000-00005A030000}"/>
    <cellStyle name="40% - Énfasis1 4 2 4" xfId="863" xr:uid="{00000000-0005-0000-0000-00005B030000}"/>
    <cellStyle name="40% - Énfasis1 4 2 5" xfId="864" xr:uid="{00000000-0005-0000-0000-00005C030000}"/>
    <cellStyle name="40% - Énfasis1 4 3" xfId="865" xr:uid="{00000000-0005-0000-0000-00005D030000}"/>
    <cellStyle name="40% - Énfasis1 4 4" xfId="866" xr:uid="{00000000-0005-0000-0000-00005E030000}"/>
    <cellStyle name="40% - Énfasis1 4 5" xfId="867" xr:uid="{00000000-0005-0000-0000-00005F030000}"/>
    <cellStyle name="40% - Énfasis1 4 6" xfId="868" xr:uid="{00000000-0005-0000-0000-000060030000}"/>
    <cellStyle name="40% - Énfasis1 5" xfId="869" xr:uid="{00000000-0005-0000-0000-000061030000}"/>
    <cellStyle name="40% - Énfasis1 5 2" xfId="870" xr:uid="{00000000-0005-0000-0000-000062030000}"/>
    <cellStyle name="40% - Énfasis1 5 2 2" xfId="871" xr:uid="{00000000-0005-0000-0000-000063030000}"/>
    <cellStyle name="40% - Énfasis1 5 2 3" xfId="872" xr:uid="{00000000-0005-0000-0000-000064030000}"/>
    <cellStyle name="40% - Énfasis1 5 2 4" xfId="873" xr:uid="{00000000-0005-0000-0000-000065030000}"/>
    <cellStyle name="40% - Énfasis1 5 2 5" xfId="874" xr:uid="{00000000-0005-0000-0000-000066030000}"/>
    <cellStyle name="40% - Énfasis1 5 3" xfId="875" xr:uid="{00000000-0005-0000-0000-000067030000}"/>
    <cellStyle name="40% - Énfasis1 5 4" xfId="876" xr:uid="{00000000-0005-0000-0000-000068030000}"/>
    <cellStyle name="40% - Énfasis1 5 5" xfId="877" xr:uid="{00000000-0005-0000-0000-000069030000}"/>
    <cellStyle name="40% - Énfasis1 5 6" xfId="878" xr:uid="{00000000-0005-0000-0000-00006A030000}"/>
    <cellStyle name="40% - Énfasis1 6" xfId="879" xr:uid="{00000000-0005-0000-0000-00006B030000}"/>
    <cellStyle name="40% - Énfasis1 6 2" xfId="880" xr:uid="{00000000-0005-0000-0000-00006C030000}"/>
    <cellStyle name="40% - Énfasis1 6 2 2" xfId="881" xr:uid="{00000000-0005-0000-0000-00006D030000}"/>
    <cellStyle name="40% - Énfasis1 6 2 3" xfId="882" xr:uid="{00000000-0005-0000-0000-00006E030000}"/>
    <cellStyle name="40% - Énfasis1 6 2 4" xfId="883" xr:uid="{00000000-0005-0000-0000-00006F030000}"/>
    <cellStyle name="40% - Énfasis1 6 2 5" xfId="884" xr:uid="{00000000-0005-0000-0000-000070030000}"/>
    <cellStyle name="40% - Énfasis1 6 3" xfId="885" xr:uid="{00000000-0005-0000-0000-000071030000}"/>
    <cellStyle name="40% - Énfasis1 6 4" xfId="886" xr:uid="{00000000-0005-0000-0000-000072030000}"/>
    <cellStyle name="40% - Énfasis1 6 5" xfId="887" xr:uid="{00000000-0005-0000-0000-000073030000}"/>
    <cellStyle name="40% - Énfasis1 6 6" xfId="888" xr:uid="{00000000-0005-0000-0000-000074030000}"/>
    <cellStyle name="40% - Énfasis1 7" xfId="889" xr:uid="{00000000-0005-0000-0000-000075030000}"/>
    <cellStyle name="40% - Énfasis1 7 2" xfId="890" xr:uid="{00000000-0005-0000-0000-000076030000}"/>
    <cellStyle name="40% - Énfasis1 7 2 2" xfId="891" xr:uid="{00000000-0005-0000-0000-000077030000}"/>
    <cellStyle name="40% - Énfasis1 7 2 3" xfId="892" xr:uid="{00000000-0005-0000-0000-000078030000}"/>
    <cellStyle name="40% - Énfasis1 7 2 4" xfId="893" xr:uid="{00000000-0005-0000-0000-000079030000}"/>
    <cellStyle name="40% - Énfasis1 7 2 5" xfId="894" xr:uid="{00000000-0005-0000-0000-00007A030000}"/>
    <cellStyle name="40% - Énfasis1 7 3" xfId="895" xr:uid="{00000000-0005-0000-0000-00007B030000}"/>
    <cellStyle name="40% - Énfasis1 7 4" xfId="896" xr:uid="{00000000-0005-0000-0000-00007C030000}"/>
    <cellStyle name="40% - Énfasis1 7 5" xfId="897" xr:uid="{00000000-0005-0000-0000-00007D030000}"/>
    <cellStyle name="40% - Énfasis1 7 6" xfId="898" xr:uid="{00000000-0005-0000-0000-00007E030000}"/>
    <cellStyle name="40% - Énfasis1 8" xfId="899" xr:uid="{00000000-0005-0000-0000-00007F030000}"/>
    <cellStyle name="40% - Énfasis1 8 2" xfId="900" xr:uid="{00000000-0005-0000-0000-000080030000}"/>
    <cellStyle name="40% - Énfasis1 8 2 2" xfId="901" xr:uid="{00000000-0005-0000-0000-000081030000}"/>
    <cellStyle name="40% - Énfasis1 8 2 3" xfId="902" xr:uid="{00000000-0005-0000-0000-000082030000}"/>
    <cellStyle name="40% - Énfasis1 8 2 4" xfId="903" xr:uid="{00000000-0005-0000-0000-000083030000}"/>
    <cellStyle name="40% - Énfasis1 8 2 5" xfId="904" xr:uid="{00000000-0005-0000-0000-000084030000}"/>
    <cellStyle name="40% - Énfasis1 8 3" xfId="905" xr:uid="{00000000-0005-0000-0000-000085030000}"/>
    <cellStyle name="40% - Énfasis1 8 4" xfId="906" xr:uid="{00000000-0005-0000-0000-000086030000}"/>
    <cellStyle name="40% - Énfasis1 8 5" xfId="907" xr:uid="{00000000-0005-0000-0000-000087030000}"/>
    <cellStyle name="40% - Énfasis1 8 6" xfId="908" xr:uid="{00000000-0005-0000-0000-000088030000}"/>
    <cellStyle name="40% - Énfasis1 9" xfId="909" xr:uid="{00000000-0005-0000-0000-000089030000}"/>
    <cellStyle name="40% - Énfasis1 9 2" xfId="910" xr:uid="{00000000-0005-0000-0000-00008A030000}"/>
    <cellStyle name="40% - Énfasis1 9 3" xfId="911" xr:uid="{00000000-0005-0000-0000-00008B030000}"/>
    <cellStyle name="40% - Énfasis1 9 4" xfId="912" xr:uid="{00000000-0005-0000-0000-00008C030000}"/>
    <cellStyle name="40% - Énfasis1 9 5" xfId="913" xr:uid="{00000000-0005-0000-0000-00008D030000}"/>
    <cellStyle name="40% - Énfasis2 10" xfId="914" xr:uid="{00000000-0005-0000-0000-00008E030000}"/>
    <cellStyle name="40% - Énfasis2 10 2" xfId="915" xr:uid="{00000000-0005-0000-0000-00008F030000}"/>
    <cellStyle name="40% - Énfasis2 10 3" xfId="916" xr:uid="{00000000-0005-0000-0000-000090030000}"/>
    <cellStyle name="40% - Énfasis2 10 4" xfId="917" xr:uid="{00000000-0005-0000-0000-000091030000}"/>
    <cellStyle name="40% - Énfasis2 10 5" xfId="918" xr:uid="{00000000-0005-0000-0000-000092030000}"/>
    <cellStyle name="40% - Énfasis2 11" xfId="919" xr:uid="{00000000-0005-0000-0000-000093030000}"/>
    <cellStyle name="40% - Énfasis2 11 2" xfId="920" xr:uid="{00000000-0005-0000-0000-000094030000}"/>
    <cellStyle name="40% - Énfasis2 11 3" xfId="921" xr:uid="{00000000-0005-0000-0000-000095030000}"/>
    <cellStyle name="40% - Énfasis2 11 4" xfId="922" xr:uid="{00000000-0005-0000-0000-000096030000}"/>
    <cellStyle name="40% - Énfasis2 11 5" xfId="923" xr:uid="{00000000-0005-0000-0000-000097030000}"/>
    <cellStyle name="40% - Énfasis2 12" xfId="924" xr:uid="{00000000-0005-0000-0000-000098030000}"/>
    <cellStyle name="40% - Énfasis2 12 2" xfId="925" xr:uid="{00000000-0005-0000-0000-000099030000}"/>
    <cellStyle name="40% - Énfasis2 12 3" xfId="926" xr:uid="{00000000-0005-0000-0000-00009A030000}"/>
    <cellStyle name="40% - Énfasis2 12 4" xfId="927" xr:uid="{00000000-0005-0000-0000-00009B030000}"/>
    <cellStyle name="40% - Énfasis2 12 5" xfId="928" xr:uid="{00000000-0005-0000-0000-00009C030000}"/>
    <cellStyle name="40% - Énfasis2 13" xfId="929" xr:uid="{00000000-0005-0000-0000-00009D030000}"/>
    <cellStyle name="40% - Énfasis2 13 2" xfId="930" xr:uid="{00000000-0005-0000-0000-00009E030000}"/>
    <cellStyle name="40% - Énfasis2 13 3" xfId="931" xr:uid="{00000000-0005-0000-0000-00009F030000}"/>
    <cellStyle name="40% - Énfasis2 13 4" xfId="932" xr:uid="{00000000-0005-0000-0000-0000A0030000}"/>
    <cellStyle name="40% - Énfasis2 13 5" xfId="933" xr:uid="{00000000-0005-0000-0000-0000A1030000}"/>
    <cellStyle name="40% - Énfasis2 14" xfId="934" xr:uid="{00000000-0005-0000-0000-0000A2030000}"/>
    <cellStyle name="40% - Énfasis2 14 2" xfId="935" xr:uid="{00000000-0005-0000-0000-0000A3030000}"/>
    <cellStyle name="40% - Énfasis2 14 3" xfId="936" xr:uid="{00000000-0005-0000-0000-0000A4030000}"/>
    <cellStyle name="40% - Énfasis2 14 4" xfId="937" xr:uid="{00000000-0005-0000-0000-0000A5030000}"/>
    <cellStyle name="40% - Énfasis2 14 5" xfId="938" xr:uid="{00000000-0005-0000-0000-0000A6030000}"/>
    <cellStyle name="40% - Énfasis2 15" xfId="939" xr:uid="{00000000-0005-0000-0000-0000A7030000}"/>
    <cellStyle name="40% - Énfasis2 15 2" xfId="940" xr:uid="{00000000-0005-0000-0000-0000A8030000}"/>
    <cellStyle name="40% - Énfasis2 15 3" xfId="941" xr:uid="{00000000-0005-0000-0000-0000A9030000}"/>
    <cellStyle name="40% - Énfasis2 15 4" xfId="942" xr:uid="{00000000-0005-0000-0000-0000AA030000}"/>
    <cellStyle name="40% - Énfasis2 15 5" xfId="943" xr:uid="{00000000-0005-0000-0000-0000AB030000}"/>
    <cellStyle name="40% - Énfasis2 16" xfId="944" xr:uid="{00000000-0005-0000-0000-0000AC030000}"/>
    <cellStyle name="40% - Énfasis2 16 2" xfId="945" xr:uid="{00000000-0005-0000-0000-0000AD030000}"/>
    <cellStyle name="40% - Énfasis2 16 3" xfId="946" xr:uid="{00000000-0005-0000-0000-0000AE030000}"/>
    <cellStyle name="40% - Énfasis2 16 4" xfId="947" xr:uid="{00000000-0005-0000-0000-0000AF030000}"/>
    <cellStyle name="40% - Énfasis2 16 5" xfId="948" xr:uid="{00000000-0005-0000-0000-0000B0030000}"/>
    <cellStyle name="40% - Énfasis2 17" xfId="949" xr:uid="{00000000-0005-0000-0000-0000B1030000}"/>
    <cellStyle name="40% - Énfasis2 17 2" xfId="950" xr:uid="{00000000-0005-0000-0000-0000B2030000}"/>
    <cellStyle name="40% - Énfasis2 17 3" xfId="951" xr:uid="{00000000-0005-0000-0000-0000B3030000}"/>
    <cellStyle name="40% - Énfasis2 17 4" xfId="952" xr:uid="{00000000-0005-0000-0000-0000B4030000}"/>
    <cellStyle name="40% - Énfasis2 17 5" xfId="953" xr:uid="{00000000-0005-0000-0000-0000B5030000}"/>
    <cellStyle name="40% - Énfasis2 18" xfId="954" xr:uid="{00000000-0005-0000-0000-0000B6030000}"/>
    <cellStyle name="40% - Énfasis2 19" xfId="955" xr:uid="{00000000-0005-0000-0000-0000B7030000}"/>
    <cellStyle name="40% - Énfasis2 2" xfId="956" xr:uid="{00000000-0005-0000-0000-0000B8030000}"/>
    <cellStyle name="40% - Énfasis2 2 2" xfId="957" xr:uid="{00000000-0005-0000-0000-0000B9030000}"/>
    <cellStyle name="40% - Énfasis2 2 2 2" xfId="958" xr:uid="{00000000-0005-0000-0000-0000BA030000}"/>
    <cellStyle name="40% - Énfasis2 2 2 3" xfId="959" xr:uid="{00000000-0005-0000-0000-0000BB030000}"/>
    <cellStyle name="40% - Énfasis2 2 2 4" xfId="960" xr:uid="{00000000-0005-0000-0000-0000BC030000}"/>
    <cellStyle name="40% - Énfasis2 2 2 5" xfId="961" xr:uid="{00000000-0005-0000-0000-0000BD030000}"/>
    <cellStyle name="40% - Énfasis2 2 3" xfId="962" xr:uid="{00000000-0005-0000-0000-0000BE030000}"/>
    <cellStyle name="40% - Énfasis2 2 4" xfId="963" xr:uid="{00000000-0005-0000-0000-0000BF030000}"/>
    <cellStyle name="40% - Énfasis2 2 5" xfId="964" xr:uid="{00000000-0005-0000-0000-0000C0030000}"/>
    <cellStyle name="40% - Énfasis2 2 6" xfId="965" xr:uid="{00000000-0005-0000-0000-0000C1030000}"/>
    <cellStyle name="40% - Énfasis2 20" xfId="966" xr:uid="{00000000-0005-0000-0000-0000C2030000}"/>
    <cellStyle name="40% - Énfasis2 21" xfId="967" xr:uid="{00000000-0005-0000-0000-0000C3030000}"/>
    <cellStyle name="40% - Énfasis2 22" xfId="968" xr:uid="{00000000-0005-0000-0000-0000C4030000}"/>
    <cellStyle name="40% - Énfasis2 23" xfId="969" xr:uid="{00000000-0005-0000-0000-0000C5030000}"/>
    <cellStyle name="40% - Énfasis2 24" xfId="970" xr:uid="{00000000-0005-0000-0000-0000C6030000}"/>
    <cellStyle name="40% - Énfasis2 25" xfId="971" xr:uid="{00000000-0005-0000-0000-0000C7030000}"/>
    <cellStyle name="40% - Énfasis2 26" xfId="972" xr:uid="{00000000-0005-0000-0000-0000C8030000}"/>
    <cellStyle name="40% - Énfasis2 27" xfId="973" xr:uid="{00000000-0005-0000-0000-0000C9030000}"/>
    <cellStyle name="40% - Énfasis2 28" xfId="974" xr:uid="{00000000-0005-0000-0000-0000CA030000}"/>
    <cellStyle name="40% - Énfasis2 29" xfId="975" xr:uid="{00000000-0005-0000-0000-0000CB030000}"/>
    <cellStyle name="40% - Énfasis2 3" xfId="976" xr:uid="{00000000-0005-0000-0000-0000CC030000}"/>
    <cellStyle name="40% - Énfasis2 3 2" xfId="977" xr:uid="{00000000-0005-0000-0000-0000CD030000}"/>
    <cellStyle name="40% - Énfasis2 3 2 2" xfId="978" xr:uid="{00000000-0005-0000-0000-0000CE030000}"/>
    <cellStyle name="40% - Énfasis2 3 2 3" xfId="979" xr:uid="{00000000-0005-0000-0000-0000CF030000}"/>
    <cellStyle name="40% - Énfasis2 3 2 4" xfId="980" xr:uid="{00000000-0005-0000-0000-0000D0030000}"/>
    <cellStyle name="40% - Énfasis2 3 2 5" xfId="981" xr:uid="{00000000-0005-0000-0000-0000D1030000}"/>
    <cellStyle name="40% - Énfasis2 3 3" xfId="982" xr:uid="{00000000-0005-0000-0000-0000D2030000}"/>
    <cellStyle name="40% - Énfasis2 3 4" xfId="983" xr:uid="{00000000-0005-0000-0000-0000D3030000}"/>
    <cellStyle name="40% - Énfasis2 3 5" xfId="984" xr:uid="{00000000-0005-0000-0000-0000D4030000}"/>
    <cellStyle name="40% - Énfasis2 3 6" xfId="985" xr:uid="{00000000-0005-0000-0000-0000D5030000}"/>
    <cellStyle name="40% - Énfasis2 30" xfId="986" xr:uid="{00000000-0005-0000-0000-0000D6030000}"/>
    <cellStyle name="40% - Énfasis2 31" xfId="987" xr:uid="{00000000-0005-0000-0000-0000D7030000}"/>
    <cellStyle name="40% - Énfasis2 32" xfId="988" xr:uid="{00000000-0005-0000-0000-0000D8030000}"/>
    <cellStyle name="40% - Énfasis2 4" xfId="989" xr:uid="{00000000-0005-0000-0000-0000D9030000}"/>
    <cellStyle name="40% - Énfasis2 4 2" xfId="990" xr:uid="{00000000-0005-0000-0000-0000DA030000}"/>
    <cellStyle name="40% - Énfasis2 4 2 2" xfId="991" xr:uid="{00000000-0005-0000-0000-0000DB030000}"/>
    <cellStyle name="40% - Énfasis2 4 2 3" xfId="992" xr:uid="{00000000-0005-0000-0000-0000DC030000}"/>
    <cellStyle name="40% - Énfasis2 4 2 4" xfId="993" xr:uid="{00000000-0005-0000-0000-0000DD030000}"/>
    <cellStyle name="40% - Énfasis2 4 2 5" xfId="994" xr:uid="{00000000-0005-0000-0000-0000DE030000}"/>
    <cellStyle name="40% - Énfasis2 4 3" xfId="995" xr:uid="{00000000-0005-0000-0000-0000DF030000}"/>
    <cellStyle name="40% - Énfasis2 4 4" xfId="996" xr:uid="{00000000-0005-0000-0000-0000E0030000}"/>
    <cellStyle name="40% - Énfasis2 4 5" xfId="997" xr:uid="{00000000-0005-0000-0000-0000E1030000}"/>
    <cellStyle name="40% - Énfasis2 4 6" xfId="998" xr:uid="{00000000-0005-0000-0000-0000E2030000}"/>
    <cellStyle name="40% - Énfasis2 5" xfId="999" xr:uid="{00000000-0005-0000-0000-0000E3030000}"/>
    <cellStyle name="40% - Énfasis2 5 2" xfId="1000" xr:uid="{00000000-0005-0000-0000-0000E4030000}"/>
    <cellStyle name="40% - Énfasis2 5 2 2" xfId="1001" xr:uid="{00000000-0005-0000-0000-0000E5030000}"/>
    <cellStyle name="40% - Énfasis2 5 2 3" xfId="1002" xr:uid="{00000000-0005-0000-0000-0000E6030000}"/>
    <cellStyle name="40% - Énfasis2 5 2 4" xfId="1003" xr:uid="{00000000-0005-0000-0000-0000E7030000}"/>
    <cellStyle name="40% - Énfasis2 5 2 5" xfId="1004" xr:uid="{00000000-0005-0000-0000-0000E8030000}"/>
    <cellStyle name="40% - Énfasis2 5 3" xfId="1005" xr:uid="{00000000-0005-0000-0000-0000E9030000}"/>
    <cellStyle name="40% - Énfasis2 5 4" xfId="1006" xr:uid="{00000000-0005-0000-0000-0000EA030000}"/>
    <cellStyle name="40% - Énfasis2 5 5" xfId="1007" xr:uid="{00000000-0005-0000-0000-0000EB030000}"/>
    <cellStyle name="40% - Énfasis2 5 6" xfId="1008" xr:uid="{00000000-0005-0000-0000-0000EC030000}"/>
    <cellStyle name="40% - Énfasis2 6" xfId="1009" xr:uid="{00000000-0005-0000-0000-0000ED030000}"/>
    <cellStyle name="40% - Énfasis2 6 2" xfId="1010" xr:uid="{00000000-0005-0000-0000-0000EE030000}"/>
    <cellStyle name="40% - Énfasis2 6 2 2" xfId="1011" xr:uid="{00000000-0005-0000-0000-0000EF030000}"/>
    <cellStyle name="40% - Énfasis2 6 2 3" xfId="1012" xr:uid="{00000000-0005-0000-0000-0000F0030000}"/>
    <cellStyle name="40% - Énfasis2 6 2 4" xfId="1013" xr:uid="{00000000-0005-0000-0000-0000F1030000}"/>
    <cellStyle name="40% - Énfasis2 6 2 5" xfId="1014" xr:uid="{00000000-0005-0000-0000-0000F2030000}"/>
    <cellStyle name="40% - Énfasis2 6 3" xfId="1015" xr:uid="{00000000-0005-0000-0000-0000F3030000}"/>
    <cellStyle name="40% - Énfasis2 6 4" xfId="1016" xr:uid="{00000000-0005-0000-0000-0000F4030000}"/>
    <cellStyle name="40% - Énfasis2 6 5" xfId="1017" xr:uid="{00000000-0005-0000-0000-0000F5030000}"/>
    <cellStyle name="40% - Énfasis2 6 6" xfId="1018" xr:uid="{00000000-0005-0000-0000-0000F6030000}"/>
    <cellStyle name="40% - Énfasis2 7" xfId="1019" xr:uid="{00000000-0005-0000-0000-0000F7030000}"/>
    <cellStyle name="40% - Énfasis2 7 2" xfId="1020" xr:uid="{00000000-0005-0000-0000-0000F8030000}"/>
    <cellStyle name="40% - Énfasis2 7 2 2" xfId="1021" xr:uid="{00000000-0005-0000-0000-0000F9030000}"/>
    <cellStyle name="40% - Énfasis2 7 2 3" xfId="1022" xr:uid="{00000000-0005-0000-0000-0000FA030000}"/>
    <cellStyle name="40% - Énfasis2 7 2 4" xfId="1023" xr:uid="{00000000-0005-0000-0000-0000FB030000}"/>
    <cellStyle name="40% - Énfasis2 7 2 5" xfId="1024" xr:uid="{00000000-0005-0000-0000-0000FC030000}"/>
    <cellStyle name="40% - Énfasis2 7 3" xfId="1025" xr:uid="{00000000-0005-0000-0000-0000FD030000}"/>
    <cellStyle name="40% - Énfasis2 7 4" xfId="1026" xr:uid="{00000000-0005-0000-0000-0000FE030000}"/>
    <cellStyle name="40% - Énfasis2 7 5" xfId="1027" xr:uid="{00000000-0005-0000-0000-0000FF030000}"/>
    <cellStyle name="40% - Énfasis2 7 6" xfId="1028" xr:uid="{00000000-0005-0000-0000-000000040000}"/>
    <cellStyle name="40% - Énfasis2 8" xfId="1029" xr:uid="{00000000-0005-0000-0000-000001040000}"/>
    <cellStyle name="40% - Énfasis2 8 2" xfId="1030" xr:uid="{00000000-0005-0000-0000-000002040000}"/>
    <cellStyle name="40% - Énfasis2 8 2 2" xfId="1031" xr:uid="{00000000-0005-0000-0000-000003040000}"/>
    <cellStyle name="40% - Énfasis2 8 2 3" xfId="1032" xr:uid="{00000000-0005-0000-0000-000004040000}"/>
    <cellStyle name="40% - Énfasis2 8 2 4" xfId="1033" xr:uid="{00000000-0005-0000-0000-000005040000}"/>
    <cellStyle name="40% - Énfasis2 8 2 5" xfId="1034" xr:uid="{00000000-0005-0000-0000-000006040000}"/>
    <cellStyle name="40% - Énfasis2 8 3" xfId="1035" xr:uid="{00000000-0005-0000-0000-000007040000}"/>
    <cellStyle name="40% - Énfasis2 8 4" xfId="1036" xr:uid="{00000000-0005-0000-0000-000008040000}"/>
    <cellStyle name="40% - Énfasis2 8 5" xfId="1037" xr:uid="{00000000-0005-0000-0000-000009040000}"/>
    <cellStyle name="40% - Énfasis2 8 6" xfId="1038" xr:uid="{00000000-0005-0000-0000-00000A040000}"/>
    <cellStyle name="40% - Énfasis2 9" xfId="1039" xr:uid="{00000000-0005-0000-0000-00000B040000}"/>
    <cellStyle name="40% - Énfasis2 9 2" xfId="1040" xr:uid="{00000000-0005-0000-0000-00000C040000}"/>
    <cellStyle name="40% - Énfasis2 9 3" xfId="1041" xr:uid="{00000000-0005-0000-0000-00000D040000}"/>
    <cellStyle name="40% - Énfasis2 9 4" xfId="1042" xr:uid="{00000000-0005-0000-0000-00000E040000}"/>
    <cellStyle name="40% - Énfasis2 9 5" xfId="1043" xr:uid="{00000000-0005-0000-0000-00000F040000}"/>
    <cellStyle name="40% - Énfasis3 10" xfId="1044" xr:uid="{00000000-0005-0000-0000-000010040000}"/>
    <cellStyle name="40% - Énfasis3 10 2" xfId="1045" xr:uid="{00000000-0005-0000-0000-000011040000}"/>
    <cellStyle name="40% - Énfasis3 10 3" xfId="1046" xr:uid="{00000000-0005-0000-0000-000012040000}"/>
    <cellStyle name="40% - Énfasis3 10 4" xfId="1047" xr:uid="{00000000-0005-0000-0000-000013040000}"/>
    <cellStyle name="40% - Énfasis3 10 5" xfId="1048" xr:uid="{00000000-0005-0000-0000-000014040000}"/>
    <cellStyle name="40% - Énfasis3 11" xfId="1049" xr:uid="{00000000-0005-0000-0000-000015040000}"/>
    <cellStyle name="40% - Énfasis3 11 2" xfId="1050" xr:uid="{00000000-0005-0000-0000-000016040000}"/>
    <cellStyle name="40% - Énfasis3 11 3" xfId="1051" xr:uid="{00000000-0005-0000-0000-000017040000}"/>
    <cellStyle name="40% - Énfasis3 11 4" xfId="1052" xr:uid="{00000000-0005-0000-0000-000018040000}"/>
    <cellStyle name="40% - Énfasis3 11 5" xfId="1053" xr:uid="{00000000-0005-0000-0000-000019040000}"/>
    <cellStyle name="40% - Énfasis3 12" xfId="1054" xr:uid="{00000000-0005-0000-0000-00001A040000}"/>
    <cellStyle name="40% - Énfasis3 12 2" xfId="1055" xr:uid="{00000000-0005-0000-0000-00001B040000}"/>
    <cellStyle name="40% - Énfasis3 12 3" xfId="1056" xr:uid="{00000000-0005-0000-0000-00001C040000}"/>
    <cellStyle name="40% - Énfasis3 12 4" xfId="1057" xr:uid="{00000000-0005-0000-0000-00001D040000}"/>
    <cellStyle name="40% - Énfasis3 12 5" xfId="1058" xr:uid="{00000000-0005-0000-0000-00001E040000}"/>
    <cellStyle name="40% - Énfasis3 13" xfId="1059" xr:uid="{00000000-0005-0000-0000-00001F040000}"/>
    <cellStyle name="40% - Énfasis3 13 2" xfId="1060" xr:uid="{00000000-0005-0000-0000-000020040000}"/>
    <cellStyle name="40% - Énfasis3 13 3" xfId="1061" xr:uid="{00000000-0005-0000-0000-000021040000}"/>
    <cellStyle name="40% - Énfasis3 13 4" xfId="1062" xr:uid="{00000000-0005-0000-0000-000022040000}"/>
    <cellStyle name="40% - Énfasis3 13 5" xfId="1063" xr:uid="{00000000-0005-0000-0000-000023040000}"/>
    <cellStyle name="40% - Énfasis3 14" xfId="1064" xr:uid="{00000000-0005-0000-0000-000024040000}"/>
    <cellStyle name="40% - Énfasis3 14 2" xfId="1065" xr:uid="{00000000-0005-0000-0000-000025040000}"/>
    <cellStyle name="40% - Énfasis3 14 3" xfId="1066" xr:uid="{00000000-0005-0000-0000-000026040000}"/>
    <cellStyle name="40% - Énfasis3 14 4" xfId="1067" xr:uid="{00000000-0005-0000-0000-000027040000}"/>
    <cellStyle name="40% - Énfasis3 14 5" xfId="1068" xr:uid="{00000000-0005-0000-0000-000028040000}"/>
    <cellStyle name="40% - Énfasis3 15" xfId="1069" xr:uid="{00000000-0005-0000-0000-000029040000}"/>
    <cellStyle name="40% - Énfasis3 15 2" xfId="1070" xr:uid="{00000000-0005-0000-0000-00002A040000}"/>
    <cellStyle name="40% - Énfasis3 15 3" xfId="1071" xr:uid="{00000000-0005-0000-0000-00002B040000}"/>
    <cellStyle name="40% - Énfasis3 15 4" xfId="1072" xr:uid="{00000000-0005-0000-0000-00002C040000}"/>
    <cellStyle name="40% - Énfasis3 15 5" xfId="1073" xr:uid="{00000000-0005-0000-0000-00002D040000}"/>
    <cellStyle name="40% - Énfasis3 16" xfId="1074" xr:uid="{00000000-0005-0000-0000-00002E040000}"/>
    <cellStyle name="40% - Énfasis3 16 2" xfId="1075" xr:uid="{00000000-0005-0000-0000-00002F040000}"/>
    <cellStyle name="40% - Énfasis3 16 3" xfId="1076" xr:uid="{00000000-0005-0000-0000-000030040000}"/>
    <cellStyle name="40% - Énfasis3 16 4" xfId="1077" xr:uid="{00000000-0005-0000-0000-000031040000}"/>
    <cellStyle name="40% - Énfasis3 16 5" xfId="1078" xr:uid="{00000000-0005-0000-0000-000032040000}"/>
    <cellStyle name="40% - Énfasis3 17" xfId="1079" xr:uid="{00000000-0005-0000-0000-000033040000}"/>
    <cellStyle name="40% - Énfasis3 17 2" xfId="1080" xr:uid="{00000000-0005-0000-0000-000034040000}"/>
    <cellStyle name="40% - Énfasis3 17 3" xfId="1081" xr:uid="{00000000-0005-0000-0000-000035040000}"/>
    <cellStyle name="40% - Énfasis3 17 4" xfId="1082" xr:uid="{00000000-0005-0000-0000-000036040000}"/>
    <cellStyle name="40% - Énfasis3 17 5" xfId="1083" xr:uid="{00000000-0005-0000-0000-000037040000}"/>
    <cellStyle name="40% - Énfasis3 18" xfId="1084" xr:uid="{00000000-0005-0000-0000-000038040000}"/>
    <cellStyle name="40% - Énfasis3 19" xfId="1085" xr:uid="{00000000-0005-0000-0000-000039040000}"/>
    <cellStyle name="40% - Énfasis3 2" xfId="1086" xr:uid="{00000000-0005-0000-0000-00003A040000}"/>
    <cellStyle name="40% - Énfasis3 2 2" xfId="1087" xr:uid="{00000000-0005-0000-0000-00003B040000}"/>
    <cellStyle name="40% - Énfasis3 2 2 2" xfId="1088" xr:uid="{00000000-0005-0000-0000-00003C040000}"/>
    <cellStyle name="40% - Énfasis3 2 2 3" xfId="1089" xr:uid="{00000000-0005-0000-0000-00003D040000}"/>
    <cellStyle name="40% - Énfasis3 2 2 4" xfId="1090" xr:uid="{00000000-0005-0000-0000-00003E040000}"/>
    <cellStyle name="40% - Énfasis3 2 2 5" xfId="1091" xr:uid="{00000000-0005-0000-0000-00003F040000}"/>
    <cellStyle name="40% - Énfasis3 2 3" xfId="1092" xr:uid="{00000000-0005-0000-0000-000040040000}"/>
    <cellStyle name="40% - Énfasis3 2 4" xfId="1093" xr:uid="{00000000-0005-0000-0000-000041040000}"/>
    <cellStyle name="40% - Énfasis3 2 5" xfId="1094" xr:uid="{00000000-0005-0000-0000-000042040000}"/>
    <cellStyle name="40% - Énfasis3 2 6" xfId="1095" xr:uid="{00000000-0005-0000-0000-000043040000}"/>
    <cellStyle name="40% - Énfasis3 20" xfId="1096" xr:uid="{00000000-0005-0000-0000-000044040000}"/>
    <cellStyle name="40% - Énfasis3 21" xfId="1097" xr:uid="{00000000-0005-0000-0000-000045040000}"/>
    <cellStyle name="40% - Énfasis3 22" xfId="1098" xr:uid="{00000000-0005-0000-0000-000046040000}"/>
    <cellStyle name="40% - Énfasis3 23" xfId="1099" xr:uid="{00000000-0005-0000-0000-000047040000}"/>
    <cellStyle name="40% - Énfasis3 24" xfId="1100" xr:uid="{00000000-0005-0000-0000-000048040000}"/>
    <cellStyle name="40% - Énfasis3 25" xfId="1101" xr:uid="{00000000-0005-0000-0000-000049040000}"/>
    <cellStyle name="40% - Énfasis3 26" xfId="1102" xr:uid="{00000000-0005-0000-0000-00004A040000}"/>
    <cellStyle name="40% - Énfasis3 27" xfId="1103" xr:uid="{00000000-0005-0000-0000-00004B040000}"/>
    <cellStyle name="40% - Énfasis3 28" xfId="1104" xr:uid="{00000000-0005-0000-0000-00004C040000}"/>
    <cellStyle name="40% - Énfasis3 29" xfId="1105" xr:uid="{00000000-0005-0000-0000-00004D040000}"/>
    <cellStyle name="40% - Énfasis3 3" xfId="1106" xr:uid="{00000000-0005-0000-0000-00004E040000}"/>
    <cellStyle name="40% - Énfasis3 3 2" xfId="1107" xr:uid="{00000000-0005-0000-0000-00004F040000}"/>
    <cellStyle name="40% - Énfasis3 3 2 2" xfId="1108" xr:uid="{00000000-0005-0000-0000-000050040000}"/>
    <cellStyle name="40% - Énfasis3 3 2 3" xfId="1109" xr:uid="{00000000-0005-0000-0000-000051040000}"/>
    <cellStyle name="40% - Énfasis3 3 2 4" xfId="1110" xr:uid="{00000000-0005-0000-0000-000052040000}"/>
    <cellStyle name="40% - Énfasis3 3 2 5" xfId="1111" xr:uid="{00000000-0005-0000-0000-000053040000}"/>
    <cellStyle name="40% - Énfasis3 3 3" xfId="1112" xr:uid="{00000000-0005-0000-0000-000054040000}"/>
    <cellStyle name="40% - Énfasis3 3 4" xfId="1113" xr:uid="{00000000-0005-0000-0000-000055040000}"/>
    <cellStyle name="40% - Énfasis3 3 5" xfId="1114" xr:uid="{00000000-0005-0000-0000-000056040000}"/>
    <cellStyle name="40% - Énfasis3 3 6" xfId="1115" xr:uid="{00000000-0005-0000-0000-000057040000}"/>
    <cellStyle name="40% - Énfasis3 30" xfId="1116" xr:uid="{00000000-0005-0000-0000-000058040000}"/>
    <cellStyle name="40% - Énfasis3 31" xfId="1117" xr:uid="{00000000-0005-0000-0000-000059040000}"/>
    <cellStyle name="40% - Énfasis3 32" xfId="1118" xr:uid="{00000000-0005-0000-0000-00005A040000}"/>
    <cellStyle name="40% - Énfasis3 4" xfId="1119" xr:uid="{00000000-0005-0000-0000-00005B040000}"/>
    <cellStyle name="40% - Énfasis3 4 2" xfId="1120" xr:uid="{00000000-0005-0000-0000-00005C040000}"/>
    <cellStyle name="40% - Énfasis3 4 2 2" xfId="1121" xr:uid="{00000000-0005-0000-0000-00005D040000}"/>
    <cellStyle name="40% - Énfasis3 4 2 3" xfId="1122" xr:uid="{00000000-0005-0000-0000-00005E040000}"/>
    <cellStyle name="40% - Énfasis3 4 2 4" xfId="1123" xr:uid="{00000000-0005-0000-0000-00005F040000}"/>
    <cellStyle name="40% - Énfasis3 4 2 5" xfId="1124" xr:uid="{00000000-0005-0000-0000-000060040000}"/>
    <cellStyle name="40% - Énfasis3 4 3" xfId="1125" xr:uid="{00000000-0005-0000-0000-000061040000}"/>
    <cellStyle name="40% - Énfasis3 4 4" xfId="1126" xr:uid="{00000000-0005-0000-0000-000062040000}"/>
    <cellStyle name="40% - Énfasis3 4 5" xfId="1127" xr:uid="{00000000-0005-0000-0000-000063040000}"/>
    <cellStyle name="40% - Énfasis3 4 6" xfId="1128" xr:uid="{00000000-0005-0000-0000-000064040000}"/>
    <cellStyle name="40% - Énfasis3 5" xfId="1129" xr:uid="{00000000-0005-0000-0000-000065040000}"/>
    <cellStyle name="40% - Énfasis3 5 2" xfId="1130" xr:uid="{00000000-0005-0000-0000-000066040000}"/>
    <cellStyle name="40% - Énfasis3 5 2 2" xfId="1131" xr:uid="{00000000-0005-0000-0000-000067040000}"/>
    <cellStyle name="40% - Énfasis3 5 2 3" xfId="1132" xr:uid="{00000000-0005-0000-0000-000068040000}"/>
    <cellStyle name="40% - Énfasis3 5 2 4" xfId="1133" xr:uid="{00000000-0005-0000-0000-000069040000}"/>
    <cellStyle name="40% - Énfasis3 5 2 5" xfId="1134" xr:uid="{00000000-0005-0000-0000-00006A040000}"/>
    <cellStyle name="40% - Énfasis3 5 3" xfId="1135" xr:uid="{00000000-0005-0000-0000-00006B040000}"/>
    <cellStyle name="40% - Énfasis3 5 4" xfId="1136" xr:uid="{00000000-0005-0000-0000-00006C040000}"/>
    <cellStyle name="40% - Énfasis3 5 5" xfId="1137" xr:uid="{00000000-0005-0000-0000-00006D040000}"/>
    <cellStyle name="40% - Énfasis3 5 6" xfId="1138" xr:uid="{00000000-0005-0000-0000-00006E040000}"/>
    <cellStyle name="40% - Énfasis3 6" xfId="1139" xr:uid="{00000000-0005-0000-0000-00006F040000}"/>
    <cellStyle name="40% - Énfasis3 6 2" xfId="1140" xr:uid="{00000000-0005-0000-0000-000070040000}"/>
    <cellStyle name="40% - Énfasis3 6 2 2" xfId="1141" xr:uid="{00000000-0005-0000-0000-000071040000}"/>
    <cellStyle name="40% - Énfasis3 6 2 3" xfId="1142" xr:uid="{00000000-0005-0000-0000-000072040000}"/>
    <cellStyle name="40% - Énfasis3 6 2 4" xfId="1143" xr:uid="{00000000-0005-0000-0000-000073040000}"/>
    <cellStyle name="40% - Énfasis3 6 2 5" xfId="1144" xr:uid="{00000000-0005-0000-0000-000074040000}"/>
    <cellStyle name="40% - Énfasis3 6 3" xfId="1145" xr:uid="{00000000-0005-0000-0000-000075040000}"/>
    <cellStyle name="40% - Énfasis3 6 4" xfId="1146" xr:uid="{00000000-0005-0000-0000-000076040000}"/>
    <cellStyle name="40% - Énfasis3 6 5" xfId="1147" xr:uid="{00000000-0005-0000-0000-000077040000}"/>
    <cellStyle name="40% - Énfasis3 6 6" xfId="1148" xr:uid="{00000000-0005-0000-0000-000078040000}"/>
    <cellStyle name="40% - Énfasis3 7" xfId="1149" xr:uid="{00000000-0005-0000-0000-000079040000}"/>
    <cellStyle name="40% - Énfasis3 7 2" xfId="1150" xr:uid="{00000000-0005-0000-0000-00007A040000}"/>
    <cellStyle name="40% - Énfasis3 7 2 2" xfId="1151" xr:uid="{00000000-0005-0000-0000-00007B040000}"/>
    <cellStyle name="40% - Énfasis3 7 2 3" xfId="1152" xr:uid="{00000000-0005-0000-0000-00007C040000}"/>
    <cellStyle name="40% - Énfasis3 7 2 4" xfId="1153" xr:uid="{00000000-0005-0000-0000-00007D040000}"/>
    <cellStyle name="40% - Énfasis3 7 2 5" xfId="1154" xr:uid="{00000000-0005-0000-0000-00007E040000}"/>
    <cellStyle name="40% - Énfasis3 7 3" xfId="1155" xr:uid="{00000000-0005-0000-0000-00007F040000}"/>
    <cellStyle name="40% - Énfasis3 7 4" xfId="1156" xr:uid="{00000000-0005-0000-0000-000080040000}"/>
    <cellStyle name="40% - Énfasis3 7 5" xfId="1157" xr:uid="{00000000-0005-0000-0000-000081040000}"/>
    <cellStyle name="40% - Énfasis3 7 6" xfId="1158" xr:uid="{00000000-0005-0000-0000-000082040000}"/>
    <cellStyle name="40% - Énfasis3 8" xfId="1159" xr:uid="{00000000-0005-0000-0000-000083040000}"/>
    <cellStyle name="40% - Énfasis3 8 2" xfId="1160" xr:uid="{00000000-0005-0000-0000-000084040000}"/>
    <cellStyle name="40% - Énfasis3 8 2 2" xfId="1161" xr:uid="{00000000-0005-0000-0000-000085040000}"/>
    <cellStyle name="40% - Énfasis3 8 2 3" xfId="1162" xr:uid="{00000000-0005-0000-0000-000086040000}"/>
    <cellStyle name="40% - Énfasis3 8 2 4" xfId="1163" xr:uid="{00000000-0005-0000-0000-000087040000}"/>
    <cellStyle name="40% - Énfasis3 8 2 5" xfId="1164" xr:uid="{00000000-0005-0000-0000-000088040000}"/>
    <cellStyle name="40% - Énfasis3 8 3" xfId="1165" xr:uid="{00000000-0005-0000-0000-000089040000}"/>
    <cellStyle name="40% - Énfasis3 8 4" xfId="1166" xr:uid="{00000000-0005-0000-0000-00008A040000}"/>
    <cellStyle name="40% - Énfasis3 8 5" xfId="1167" xr:uid="{00000000-0005-0000-0000-00008B040000}"/>
    <cellStyle name="40% - Énfasis3 8 6" xfId="1168" xr:uid="{00000000-0005-0000-0000-00008C040000}"/>
    <cellStyle name="40% - Énfasis3 9" xfId="1169" xr:uid="{00000000-0005-0000-0000-00008D040000}"/>
    <cellStyle name="40% - Énfasis3 9 2" xfId="1170" xr:uid="{00000000-0005-0000-0000-00008E040000}"/>
    <cellStyle name="40% - Énfasis3 9 3" xfId="1171" xr:uid="{00000000-0005-0000-0000-00008F040000}"/>
    <cellStyle name="40% - Énfasis3 9 4" xfId="1172" xr:uid="{00000000-0005-0000-0000-000090040000}"/>
    <cellStyle name="40% - Énfasis3 9 5" xfId="1173" xr:uid="{00000000-0005-0000-0000-000091040000}"/>
    <cellStyle name="40% - Énfasis4 10" xfId="1174" xr:uid="{00000000-0005-0000-0000-000092040000}"/>
    <cellStyle name="40% - Énfasis4 10 2" xfId="1175" xr:uid="{00000000-0005-0000-0000-000093040000}"/>
    <cellStyle name="40% - Énfasis4 10 3" xfId="1176" xr:uid="{00000000-0005-0000-0000-000094040000}"/>
    <cellStyle name="40% - Énfasis4 10 4" xfId="1177" xr:uid="{00000000-0005-0000-0000-000095040000}"/>
    <cellStyle name="40% - Énfasis4 10 5" xfId="1178" xr:uid="{00000000-0005-0000-0000-000096040000}"/>
    <cellStyle name="40% - Énfasis4 11" xfId="1179" xr:uid="{00000000-0005-0000-0000-000097040000}"/>
    <cellStyle name="40% - Énfasis4 11 2" xfId="1180" xr:uid="{00000000-0005-0000-0000-000098040000}"/>
    <cellStyle name="40% - Énfasis4 11 3" xfId="1181" xr:uid="{00000000-0005-0000-0000-000099040000}"/>
    <cellStyle name="40% - Énfasis4 11 4" xfId="1182" xr:uid="{00000000-0005-0000-0000-00009A040000}"/>
    <cellStyle name="40% - Énfasis4 11 5" xfId="1183" xr:uid="{00000000-0005-0000-0000-00009B040000}"/>
    <cellStyle name="40% - Énfasis4 12" xfId="1184" xr:uid="{00000000-0005-0000-0000-00009C040000}"/>
    <cellStyle name="40% - Énfasis4 12 2" xfId="1185" xr:uid="{00000000-0005-0000-0000-00009D040000}"/>
    <cellStyle name="40% - Énfasis4 12 3" xfId="1186" xr:uid="{00000000-0005-0000-0000-00009E040000}"/>
    <cellStyle name="40% - Énfasis4 12 4" xfId="1187" xr:uid="{00000000-0005-0000-0000-00009F040000}"/>
    <cellStyle name="40% - Énfasis4 12 5" xfId="1188" xr:uid="{00000000-0005-0000-0000-0000A0040000}"/>
    <cellStyle name="40% - Énfasis4 13" xfId="1189" xr:uid="{00000000-0005-0000-0000-0000A1040000}"/>
    <cellStyle name="40% - Énfasis4 13 2" xfId="1190" xr:uid="{00000000-0005-0000-0000-0000A2040000}"/>
    <cellStyle name="40% - Énfasis4 13 3" xfId="1191" xr:uid="{00000000-0005-0000-0000-0000A3040000}"/>
    <cellStyle name="40% - Énfasis4 13 4" xfId="1192" xr:uid="{00000000-0005-0000-0000-0000A4040000}"/>
    <cellStyle name="40% - Énfasis4 13 5" xfId="1193" xr:uid="{00000000-0005-0000-0000-0000A5040000}"/>
    <cellStyle name="40% - Énfasis4 14" xfId="1194" xr:uid="{00000000-0005-0000-0000-0000A6040000}"/>
    <cellStyle name="40% - Énfasis4 14 2" xfId="1195" xr:uid="{00000000-0005-0000-0000-0000A7040000}"/>
    <cellStyle name="40% - Énfasis4 14 3" xfId="1196" xr:uid="{00000000-0005-0000-0000-0000A8040000}"/>
    <cellStyle name="40% - Énfasis4 14 4" xfId="1197" xr:uid="{00000000-0005-0000-0000-0000A9040000}"/>
    <cellStyle name="40% - Énfasis4 14 5" xfId="1198" xr:uid="{00000000-0005-0000-0000-0000AA040000}"/>
    <cellStyle name="40% - Énfasis4 15" xfId="1199" xr:uid="{00000000-0005-0000-0000-0000AB040000}"/>
    <cellStyle name="40% - Énfasis4 15 2" xfId="1200" xr:uid="{00000000-0005-0000-0000-0000AC040000}"/>
    <cellStyle name="40% - Énfasis4 15 3" xfId="1201" xr:uid="{00000000-0005-0000-0000-0000AD040000}"/>
    <cellStyle name="40% - Énfasis4 15 4" xfId="1202" xr:uid="{00000000-0005-0000-0000-0000AE040000}"/>
    <cellStyle name="40% - Énfasis4 15 5" xfId="1203" xr:uid="{00000000-0005-0000-0000-0000AF040000}"/>
    <cellStyle name="40% - Énfasis4 16" xfId="1204" xr:uid="{00000000-0005-0000-0000-0000B0040000}"/>
    <cellStyle name="40% - Énfasis4 16 2" xfId="1205" xr:uid="{00000000-0005-0000-0000-0000B1040000}"/>
    <cellStyle name="40% - Énfasis4 16 3" xfId="1206" xr:uid="{00000000-0005-0000-0000-0000B2040000}"/>
    <cellStyle name="40% - Énfasis4 16 4" xfId="1207" xr:uid="{00000000-0005-0000-0000-0000B3040000}"/>
    <cellStyle name="40% - Énfasis4 16 5" xfId="1208" xr:uid="{00000000-0005-0000-0000-0000B4040000}"/>
    <cellStyle name="40% - Énfasis4 17" xfId="1209" xr:uid="{00000000-0005-0000-0000-0000B5040000}"/>
    <cellStyle name="40% - Énfasis4 17 2" xfId="1210" xr:uid="{00000000-0005-0000-0000-0000B6040000}"/>
    <cellStyle name="40% - Énfasis4 17 3" xfId="1211" xr:uid="{00000000-0005-0000-0000-0000B7040000}"/>
    <cellStyle name="40% - Énfasis4 17 4" xfId="1212" xr:uid="{00000000-0005-0000-0000-0000B8040000}"/>
    <cellStyle name="40% - Énfasis4 17 5" xfId="1213" xr:uid="{00000000-0005-0000-0000-0000B9040000}"/>
    <cellStyle name="40% - Énfasis4 18" xfId="1214" xr:uid="{00000000-0005-0000-0000-0000BA040000}"/>
    <cellStyle name="40% - Énfasis4 19" xfId="1215" xr:uid="{00000000-0005-0000-0000-0000BB040000}"/>
    <cellStyle name="40% - Énfasis4 2" xfId="1216" xr:uid="{00000000-0005-0000-0000-0000BC040000}"/>
    <cellStyle name="40% - Énfasis4 2 2" xfId="1217" xr:uid="{00000000-0005-0000-0000-0000BD040000}"/>
    <cellStyle name="40% - Énfasis4 2 2 2" xfId="1218" xr:uid="{00000000-0005-0000-0000-0000BE040000}"/>
    <cellStyle name="40% - Énfasis4 2 2 3" xfId="1219" xr:uid="{00000000-0005-0000-0000-0000BF040000}"/>
    <cellStyle name="40% - Énfasis4 2 2 4" xfId="1220" xr:uid="{00000000-0005-0000-0000-0000C0040000}"/>
    <cellStyle name="40% - Énfasis4 2 2 5" xfId="1221" xr:uid="{00000000-0005-0000-0000-0000C1040000}"/>
    <cellStyle name="40% - Énfasis4 2 3" xfId="1222" xr:uid="{00000000-0005-0000-0000-0000C2040000}"/>
    <cellStyle name="40% - Énfasis4 2 4" xfId="1223" xr:uid="{00000000-0005-0000-0000-0000C3040000}"/>
    <cellStyle name="40% - Énfasis4 2 5" xfId="1224" xr:uid="{00000000-0005-0000-0000-0000C4040000}"/>
    <cellStyle name="40% - Énfasis4 2 6" xfId="1225" xr:uid="{00000000-0005-0000-0000-0000C5040000}"/>
    <cellStyle name="40% - Énfasis4 20" xfId="1226" xr:uid="{00000000-0005-0000-0000-0000C6040000}"/>
    <cellStyle name="40% - Énfasis4 21" xfId="1227" xr:uid="{00000000-0005-0000-0000-0000C7040000}"/>
    <cellStyle name="40% - Énfasis4 22" xfId="1228" xr:uid="{00000000-0005-0000-0000-0000C8040000}"/>
    <cellStyle name="40% - Énfasis4 23" xfId="1229" xr:uid="{00000000-0005-0000-0000-0000C9040000}"/>
    <cellStyle name="40% - Énfasis4 24" xfId="1230" xr:uid="{00000000-0005-0000-0000-0000CA040000}"/>
    <cellStyle name="40% - Énfasis4 25" xfId="1231" xr:uid="{00000000-0005-0000-0000-0000CB040000}"/>
    <cellStyle name="40% - Énfasis4 26" xfId="1232" xr:uid="{00000000-0005-0000-0000-0000CC040000}"/>
    <cellStyle name="40% - Énfasis4 27" xfId="1233" xr:uid="{00000000-0005-0000-0000-0000CD040000}"/>
    <cellStyle name="40% - Énfasis4 28" xfId="1234" xr:uid="{00000000-0005-0000-0000-0000CE040000}"/>
    <cellStyle name="40% - Énfasis4 29" xfId="1235" xr:uid="{00000000-0005-0000-0000-0000CF040000}"/>
    <cellStyle name="40% - Énfasis4 3" xfId="1236" xr:uid="{00000000-0005-0000-0000-0000D0040000}"/>
    <cellStyle name="40% - Énfasis4 3 2" xfId="1237" xr:uid="{00000000-0005-0000-0000-0000D1040000}"/>
    <cellStyle name="40% - Énfasis4 3 2 2" xfId="1238" xr:uid="{00000000-0005-0000-0000-0000D2040000}"/>
    <cellStyle name="40% - Énfasis4 3 2 3" xfId="1239" xr:uid="{00000000-0005-0000-0000-0000D3040000}"/>
    <cellStyle name="40% - Énfasis4 3 2 4" xfId="1240" xr:uid="{00000000-0005-0000-0000-0000D4040000}"/>
    <cellStyle name="40% - Énfasis4 3 2 5" xfId="1241" xr:uid="{00000000-0005-0000-0000-0000D5040000}"/>
    <cellStyle name="40% - Énfasis4 3 3" xfId="1242" xr:uid="{00000000-0005-0000-0000-0000D6040000}"/>
    <cellStyle name="40% - Énfasis4 3 4" xfId="1243" xr:uid="{00000000-0005-0000-0000-0000D7040000}"/>
    <cellStyle name="40% - Énfasis4 3 5" xfId="1244" xr:uid="{00000000-0005-0000-0000-0000D8040000}"/>
    <cellStyle name="40% - Énfasis4 3 6" xfId="1245" xr:uid="{00000000-0005-0000-0000-0000D9040000}"/>
    <cellStyle name="40% - Énfasis4 30" xfId="1246" xr:uid="{00000000-0005-0000-0000-0000DA040000}"/>
    <cellStyle name="40% - Énfasis4 31" xfId="1247" xr:uid="{00000000-0005-0000-0000-0000DB040000}"/>
    <cellStyle name="40% - Énfasis4 32" xfId="1248" xr:uid="{00000000-0005-0000-0000-0000DC040000}"/>
    <cellStyle name="40% - Énfasis4 4" xfId="1249" xr:uid="{00000000-0005-0000-0000-0000DD040000}"/>
    <cellStyle name="40% - Énfasis4 4 2" xfId="1250" xr:uid="{00000000-0005-0000-0000-0000DE040000}"/>
    <cellStyle name="40% - Énfasis4 4 2 2" xfId="1251" xr:uid="{00000000-0005-0000-0000-0000DF040000}"/>
    <cellStyle name="40% - Énfasis4 4 2 3" xfId="1252" xr:uid="{00000000-0005-0000-0000-0000E0040000}"/>
    <cellStyle name="40% - Énfasis4 4 2 4" xfId="1253" xr:uid="{00000000-0005-0000-0000-0000E1040000}"/>
    <cellStyle name="40% - Énfasis4 4 2 5" xfId="1254" xr:uid="{00000000-0005-0000-0000-0000E2040000}"/>
    <cellStyle name="40% - Énfasis4 4 3" xfId="1255" xr:uid="{00000000-0005-0000-0000-0000E3040000}"/>
    <cellStyle name="40% - Énfasis4 4 4" xfId="1256" xr:uid="{00000000-0005-0000-0000-0000E4040000}"/>
    <cellStyle name="40% - Énfasis4 4 5" xfId="1257" xr:uid="{00000000-0005-0000-0000-0000E5040000}"/>
    <cellStyle name="40% - Énfasis4 4 6" xfId="1258" xr:uid="{00000000-0005-0000-0000-0000E6040000}"/>
    <cellStyle name="40% - Énfasis4 5" xfId="1259" xr:uid="{00000000-0005-0000-0000-0000E7040000}"/>
    <cellStyle name="40% - Énfasis4 5 2" xfId="1260" xr:uid="{00000000-0005-0000-0000-0000E8040000}"/>
    <cellStyle name="40% - Énfasis4 5 2 2" xfId="1261" xr:uid="{00000000-0005-0000-0000-0000E9040000}"/>
    <cellStyle name="40% - Énfasis4 5 2 3" xfId="1262" xr:uid="{00000000-0005-0000-0000-0000EA040000}"/>
    <cellStyle name="40% - Énfasis4 5 2 4" xfId="1263" xr:uid="{00000000-0005-0000-0000-0000EB040000}"/>
    <cellStyle name="40% - Énfasis4 5 2 5" xfId="1264" xr:uid="{00000000-0005-0000-0000-0000EC040000}"/>
    <cellStyle name="40% - Énfasis4 5 3" xfId="1265" xr:uid="{00000000-0005-0000-0000-0000ED040000}"/>
    <cellStyle name="40% - Énfasis4 5 4" xfId="1266" xr:uid="{00000000-0005-0000-0000-0000EE040000}"/>
    <cellStyle name="40% - Énfasis4 5 5" xfId="1267" xr:uid="{00000000-0005-0000-0000-0000EF040000}"/>
    <cellStyle name="40% - Énfasis4 5 6" xfId="1268" xr:uid="{00000000-0005-0000-0000-0000F0040000}"/>
    <cellStyle name="40% - Énfasis4 6" xfId="1269" xr:uid="{00000000-0005-0000-0000-0000F1040000}"/>
    <cellStyle name="40% - Énfasis4 6 2" xfId="1270" xr:uid="{00000000-0005-0000-0000-0000F2040000}"/>
    <cellStyle name="40% - Énfasis4 6 2 2" xfId="1271" xr:uid="{00000000-0005-0000-0000-0000F3040000}"/>
    <cellStyle name="40% - Énfasis4 6 2 3" xfId="1272" xr:uid="{00000000-0005-0000-0000-0000F4040000}"/>
    <cellStyle name="40% - Énfasis4 6 2 4" xfId="1273" xr:uid="{00000000-0005-0000-0000-0000F5040000}"/>
    <cellStyle name="40% - Énfasis4 6 2 5" xfId="1274" xr:uid="{00000000-0005-0000-0000-0000F6040000}"/>
    <cellStyle name="40% - Énfasis4 6 3" xfId="1275" xr:uid="{00000000-0005-0000-0000-0000F7040000}"/>
    <cellStyle name="40% - Énfasis4 6 4" xfId="1276" xr:uid="{00000000-0005-0000-0000-0000F8040000}"/>
    <cellStyle name="40% - Énfasis4 6 5" xfId="1277" xr:uid="{00000000-0005-0000-0000-0000F9040000}"/>
    <cellStyle name="40% - Énfasis4 6 6" xfId="1278" xr:uid="{00000000-0005-0000-0000-0000FA040000}"/>
    <cellStyle name="40% - Énfasis4 7" xfId="1279" xr:uid="{00000000-0005-0000-0000-0000FB040000}"/>
    <cellStyle name="40% - Énfasis4 7 2" xfId="1280" xr:uid="{00000000-0005-0000-0000-0000FC040000}"/>
    <cellStyle name="40% - Énfasis4 7 2 2" xfId="1281" xr:uid="{00000000-0005-0000-0000-0000FD040000}"/>
    <cellStyle name="40% - Énfasis4 7 2 3" xfId="1282" xr:uid="{00000000-0005-0000-0000-0000FE040000}"/>
    <cellStyle name="40% - Énfasis4 7 2 4" xfId="1283" xr:uid="{00000000-0005-0000-0000-0000FF040000}"/>
    <cellStyle name="40% - Énfasis4 7 2 5" xfId="1284" xr:uid="{00000000-0005-0000-0000-000000050000}"/>
    <cellStyle name="40% - Énfasis4 7 3" xfId="1285" xr:uid="{00000000-0005-0000-0000-000001050000}"/>
    <cellStyle name="40% - Énfasis4 7 4" xfId="1286" xr:uid="{00000000-0005-0000-0000-000002050000}"/>
    <cellStyle name="40% - Énfasis4 7 5" xfId="1287" xr:uid="{00000000-0005-0000-0000-000003050000}"/>
    <cellStyle name="40% - Énfasis4 7 6" xfId="1288" xr:uid="{00000000-0005-0000-0000-000004050000}"/>
    <cellStyle name="40% - Énfasis4 8" xfId="1289" xr:uid="{00000000-0005-0000-0000-000005050000}"/>
    <cellStyle name="40% - Énfasis4 8 2" xfId="1290" xr:uid="{00000000-0005-0000-0000-000006050000}"/>
    <cellStyle name="40% - Énfasis4 8 2 2" xfId="1291" xr:uid="{00000000-0005-0000-0000-000007050000}"/>
    <cellStyle name="40% - Énfasis4 8 2 3" xfId="1292" xr:uid="{00000000-0005-0000-0000-000008050000}"/>
    <cellStyle name="40% - Énfasis4 8 2 4" xfId="1293" xr:uid="{00000000-0005-0000-0000-000009050000}"/>
    <cellStyle name="40% - Énfasis4 8 2 5" xfId="1294" xr:uid="{00000000-0005-0000-0000-00000A050000}"/>
    <cellStyle name="40% - Énfasis4 8 3" xfId="1295" xr:uid="{00000000-0005-0000-0000-00000B050000}"/>
    <cellStyle name="40% - Énfasis4 8 4" xfId="1296" xr:uid="{00000000-0005-0000-0000-00000C050000}"/>
    <cellStyle name="40% - Énfasis4 8 5" xfId="1297" xr:uid="{00000000-0005-0000-0000-00000D050000}"/>
    <cellStyle name="40% - Énfasis4 8 6" xfId="1298" xr:uid="{00000000-0005-0000-0000-00000E050000}"/>
    <cellStyle name="40% - Énfasis4 9" xfId="1299" xr:uid="{00000000-0005-0000-0000-00000F050000}"/>
    <cellStyle name="40% - Énfasis4 9 2" xfId="1300" xr:uid="{00000000-0005-0000-0000-000010050000}"/>
    <cellStyle name="40% - Énfasis4 9 3" xfId="1301" xr:uid="{00000000-0005-0000-0000-000011050000}"/>
    <cellStyle name="40% - Énfasis4 9 4" xfId="1302" xr:uid="{00000000-0005-0000-0000-000012050000}"/>
    <cellStyle name="40% - Énfasis4 9 5" xfId="1303" xr:uid="{00000000-0005-0000-0000-000013050000}"/>
    <cellStyle name="40% - Énfasis5 10" xfId="1304" xr:uid="{00000000-0005-0000-0000-000014050000}"/>
    <cellStyle name="40% - Énfasis5 10 2" xfId="1305" xr:uid="{00000000-0005-0000-0000-000015050000}"/>
    <cellStyle name="40% - Énfasis5 10 3" xfId="1306" xr:uid="{00000000-0005-0000-0000-000016050000}"/>
    <cellStyle name="40% - Énfasis5 10 4" xfId="1307" xr:uid="{00000000-0005-0000-0000-000017050000}"/>
    <cellStyle name="40% - Énfasis5 10 5" xfId="1308" xr:uid="{00000000-0005-0000-0000-000018050000}"/>
    <cellStyle name="40% - Énfasis5 11" xfId="1309" xr:uid="{00000000-0005-0000-0000-000019050000}"/>
    <cellStyle name="40% - Énfasis5 11 2" xfId="1310" xr:uid="{00000000-0005-0000-0000-00001A050000}"/>
    <cellStyle name="40% - Énfasis5 11 3" xfId="1311" xr:uid="{00000000-0005-0000-0000-00001B050000}"/>
    <cellStyle name="40% - Énfasis5 11 4" xfId="1312" xr:uid="{00000000-0005-0000-0000-00001C050000}"/>
    <cellStyle name="40% - Énfasis5 11 5" xfId="1313" xr:uid="{00000000-0005-0000-0000-00001D050000}"/>
    <cellStyle name="40% - Énfasis5 12" xfId="1314" xr:uid="{00000000-0005-0000-0000-00001E050000}"/>
    <cellStyle name="40% - Énfasis5 12 2" xfId="1315" xr:uid="{00000000-0005-0000-0000-00001F050000}"/>
    <cellStyle name="40% - Énfasis5 12 3" xfId="1316" xr:uid="{00000000-0005-0000-0000-000020050000}"/>
    <cellStyle name="40% - Énfasis5 12 4" xfId="1317" xr:uid="{00000000-0005-0000-0000-000021050000}"/>
    <cellStyle name="40% - Énfasis5 12 5" xfId="1318" xr:uid="{00000000-0005-0000-0000-000022050000}"/>
    <cellStyle name="40% - Énfasis5 13" xfId="1319" xr:uid="{00000000-0005-0000-0000-000023050000}"/>
    <cellStyle name="40% - Énfasis5 13 2" xfId="1320" xr:uid="{00000000-0005-0000-0000-000024050000}"/>
    <cellStyle name="40% - Énfasis5 13 3" xfId="1321" xr:uid="{00000000-0005-0000-0000-000025050000}"/>
    <cellStyle name="40% - Énfasis5 13 4" xfId="1322" xr:uid="{00000000-0005-0000-0000-000026050000}"/>
    <cellStyle name="40% - Énfasis5 13 5" xfId="1323" xr:uid="{00000000-0005-0000-0000-000027050000}"/>
    <cellStyle name="40% - Énfasis5 14" xfId="1324" xr:uid="{00000000-0005-0000-0000-000028050000}"/>
    <cellStyle name="40% - Énfasis5 14 2" xfId="1325" xr:uid="{00000000-0005-0000-0000-000029050000}"/>
    <cellStyle name="40% - Énfasis5 14 3" xfId="1326" xr:uid="{00000000-0005-0000-0000-00002A050000}"/>
    <cellStyle name="40% - Énfasis5 14 4" xfId="1327" xr:uid="{00000000-0005-0000-0000-00002B050000}"/>
    <cellStyle name="40% - Énfasis5 14 5" xfId="1328" xr:uid="{00000000-0005-0000-0000-00002C050000}"/>
    <cellStyle name="40% - Énfasis5 15" xfId="1329" xr:uid="{00000000-0005-0000-0000-00002D050000}"/>
    <cellStyle name="40% - Énfasis5 15 2" xfId="1330" xr:uid="{00000000-0005-0000-0000-00002E050000}"/>
    <cellStyle name="40% - Énfasis5 15 3" xfId="1331" xr:uid="{00000000-0005-0000-0000-00002F050000}"/>
    <cellStyle name="40% - Énfasis5 15 4" xfId="1332" xr:uid="{00000000-0005-0000-0000-000030050000}"/>
    <cellStyle name="40% - Énfasis5 15 5" xfId="1333" xr:uid="{00000000-0005-0000-0000-000031050000}"/>
    <cellStyle name="40% - Énfasis5 16" xfId="1334" xr:uid="{00000000-0005-0000-0000-000032050000}"/>
    <cellStyle name="40% - Énfasis5 16 2" xfId="1335" xr:uid="{00000000-0005-0000-0000-000033050000}"/>
    <cellStyle name="40% - Énfasis5 16 3" xfId="1336" xr:uid="{00000000-0005-0000-0000-000034050000}"/>
    <cellStyle name="40% - Énfasis5 16 4" xfId="1337" xr:uid="{00000000-0005-0000-0000-000035050000}"/>
    <cellStyle name="40% - Énfasis5 16 5" xfId="1338" xr:uid="{00000000-0005-0000-0000-000036050000}"/>
    <cellStyle name="40% - Énfasis5 17" xfId="1339" xr:uid="{00000000-0005-0000-0000-000037050000}"/>
    <cellStyle name="40% - Énfasis5 17 2" xfId="1340" xr:uid="{00000000-0005-0000-0000-000038050000}"/>
    <cellStyle name="40% - Énfasis5 17 3" xfId="1341" xr:uid="{00000000-0005-0000-0000-000039050000}"/>
    <cellStyle name="40% - Énfasis5 17 4" xfId="1342" xr:uid="{00000000-0005-0000-0000-00003A050000}"/>
    <cellStyle name="40% - Énfasis5 17 5" xfId="1343" xr:uid="{00000000-0005-0000-0000-00003B050000}"/>
    <cellStyle name="40% - Énfasis5 18" xfId="1344" xr:uid="{00000000-0005-0000-0000-00003C050000}"/>
    <cellStyle name="40% - Énfasis5 19" xfId="1345" xr:uid="{00000000-0005-0000-0000-00003D050000}"/>
    <cellStyle name="40% - Énfasis5 2" xfId="1346" xr:uid="{00000000-0005-0000-0000-00003E050000}"/>
    <cellStyle name="40% - Énfasis5 2 2" xfId="1347" xr:uid="{00000000-0005-0000-0000-00003F050000}"/>
    <cellStyle name="40% - Énfasis5 2 2 2" xfId="1348" xr:uid="{00000000-0005-0000-0000-000040050000}"/>
    <cellStyle name="40% - Énfasis5 2 2 3" xfId="1349" xr:uid="{00000000-0005-0000-0000-000041050000}"/>
    <cellStyle name="40% - Énfasis5 2 2 4" xfId="1350" xr:uid="{00000000-0005-0000-0000-000042050000}"/>
    <cellStyle name="40% - Énfasis5 2 2 5" xfId="1351" xr:uid="{00000000-0005-0000-0000-000043050000}"/>
    <cellStyle name="40% - Énfasis5 2 3" xfId="1352" xr:uid="{00000000-0005-0000-0000-000044050000}"/>
    <cellStyle name="40% - Énfasis5 2 4" xfId="1353" xr:uid="{00000000-0005-0000-0000-000045050000}"/>
    <cellStyle name="40% - Énfasis5 2 5" xfId="1354" xr:uid="{00000000-0005-0000-0000-000046050000}"/>
    <cellStyle name="40% - Énfasis5 2 6" xfId="1355" xr:uid="{00000000-0005-0000-0000-000047050000}"/>
    <cellStyle name="40% - Énfasis5 20" xfId="1356" xr:uid="{00000000-0005-0000-0000-000048050000}"/>
    <cellStyle name="40% - Énfasis5 21" xfId="1357" xr:uid="{00000000-0005-0000-0000-000049050000}"/>
    <cellStyle name="40% - Énfasis5 22" xfId="1358" xr:uid="{00000000-0005-0000-0000-00004A050000}"/>
    <cellStyle name="40% - Énfasis5 23" xfId="1359" xr:uid="{00000000-0005-0000-0000-00004B050000}"/>
    <cellStyle name="40% - Énfasis5 24" xfId="1360" xr:uid="{00000000-0005-0000-0000-00004C050000}"/>
    <cellStyle name="40% - Énfasis5 25" xfId="1361" xr:uid="{00000000-0005-0000-0000-00004D050000}"/>
    <cellStyle name="40% - Énfasis5 26" xfId="1362" xr:uid="{00000000-0005-0000-0000-00004E050000}"/>
    <cellStyle name="40% - Énfasis5 27" xfId="1363" xr:uid="{00000000-0005-0000-0000-00004F050000}"/>
    <cellStyle name="40% - Énfasis5 28" xfId="1364" xr:uid="{00000000-0005-0000-0000-000050050000}"/>
    <cellStyle name="40% - Énfasis5 29" xfId="1365" xr:uid="{00000000-0005-0000-0000-000051050000}"/>
    <cellStyle name="40% - Énfasis5 3" xfId="1366" xr:uid="{00000000-0005-0000-0000-000052050000}"/>
    <cellStyle name="40% - Énfasis5 3 2" xfId="1367" xr:uid="{00000000-0005-0000-0000-000053050000}"/>
    <cellStyle name="40% - Énfasis5 3 2 2" xfId="1368" xr:uid="{00000000-0005-0000-0000-000054050000}"/>
    <cellStyle name="40% - Énfasis5 3 2 3" xfId="1369" xr:uid="{00000000-0005-0000-0000-000055050000}"/>
    <cellStyle name="40% - Énfasis5 3 2 4" xfId="1370" xr:uid="{00000000-0005-0000-0000-000056050000}"/>
    <cellStyle name="40% - Énfasis5 3 2 5" xfId="1371" xr:uid="{00000000-0005-0000-0000-000057050000}"/>
    <cellStyle name="40% - Énfasis5 3 3" xfId="1372" xr:uid="{00000000-0005-0000-0000-000058050000}"/>
    <cellStyle name="40% - Énfasis5 3 4" xfId="1373" xr:uid="{00000000-0005-0000-0000-000059050000}"/>
    <cellStyle name="40% - Énfasis5 3 5" xfId="1374" xr:uid="{00000000-0005-0000-0000-00005A050000}"/>
    <cellStyle name="40% - Énfasis5 3 6" xfId="1375" xr:uid="{00000000-0005-0000-0000-00005B050000}"/>
    <cellStyle name="40% - Énfasis5 30" xfId="1376" xr:uid="{00000000-0005-0000-0000-00005C050000}"/>
    <cellStyle name="40% - Énfasis5 31" xfId="1377" xr:uid="{00000000-0005-0000-0000-00005D050000}"/>
    <cellStyle name="40% - Énfasis5 32" xfId="1378" xr:uid="{00000000-0005-0000-0000-00005E050000}"/>
    <cellStyle name="40% - Énfasis5 4" xfId="1379" xr:uid="{00000000-0005-0000-0000-00005F050000}"/>
    <cellStyle name="40% - Énfasis5 4 2" xfId="1380" xr:uid="{00000000-0005-0000-0000-000060050000}"/>
    <cellStyle name="40% - Énfasis5 4 2 2" xfId="1381" xr:uid="{00000000-0005-0000-0000-000061050000}"/>
    <cellStyle name="40% - Énfasis5 4 2 3" xfId="1382" xr:uid="{00000000-0005-0000-0000-000062050000}"/>
    <cellStyle name="40% - Énfasis5 4 2 4" xfId="1383" xr:uid="{00000000-0005-0000-0000-000063050000}"/>
    <cellStyle name="40% - Énfasis5 4 2 5" xfId="1384" xr:uid="{00000000-0005-0000-0000-000064050000}"/>
    <cellStyle name="40% - Énfasis5 4 3" xfId="1385" xr:uid="{00000000-0005-0000-0000-000065050000}"/>
    <cellStyle name="40% - Énfasis5 4 4" xfId="1386" xr:uid="{00000000-0005-0000-0000-000066050000}"/>
    <cellStyle name="40% - Énfasis5 4 5" xfId="1387" xr:uid="{00000000-0005-0000-0000-000067050000}"/>
    <cellStyle name="40% - Énfasis5 4 6" xfId="1388" xr:uid="{00000000-0005-0000-0000-000068050000}"/>
    <cellStyle name="40% - Énfasis5 5" xfId="1389" xr:uid="{00000000-0005-0000-0000-000069050000}"/>
    <cellStyle name="40% - Énfasis5 5 2" xfId="1390" xr:uid="{00000000-0005-0000-0000-00006A050000}"/>
    <cellStyle name="40% - Énfasis5 5 2 2" xfId="1391" xr:uid="{00000000-0005-0000-0000-00006B050000}"/>
    <cellStyle name="40% - Énfasis5 5 2 3" xfId="1392" xr:uid="{00000000-0005-0000-0000-00006C050000}"/>
    <cellStyle name="40% - Énfasis5 5 2 4" xfId="1393" xr:uid="{00000000-0005-0000-0000-00006D050000}"/>
    <cellStyle name="40% - Énfasis5 5 2 5" xfId="1394" xr:uid="{00000000-0005-0000-0000-00006E050000}"/>
    <cellStyle name="40% - Énfasis5 5 3" xfId="1395" xr:uid="{00000000-0005-0000-0000-00006F050000}"/>
    <cellStyle name="40% - Énfasis5 5 4" xfId="1396" xr:uid="{00000000-0005-0000-0000-000070050000}"/>
    <cellStyle name="40% - Énfasis5 5 5" xfId="1397" xr:uid="{00000000-0005-0000-0000-000071050000}"/>
    <cellStyle name="40% - Énfasis5 5 6" xfId="1398" xr:uid="{00000000-0005-0000-0000-000072050000}"/>
    <cellStyle name="40% - Énfasis5 6" xfId="1399" xr:uid="{00000000-0005-0000-0000-000073050000}"/>
    <cellStyle name="40% - Énfasis5 6 2" xfId="1400" xr:uid="{00000000-0005-0000-0000-000074050000}"/>
    <cellStyle name="40% - Énfasis5 6 2 2" xfId="1401" xr:uid="{00000000-0005-0000-0000-000075050000}"/>
    <cellStyle name="40% - Énfasis5 6 2 3" xfId="1402" xr:uid="{00000000-0005-0000-0000-000076050000}"/>
    <cellStyle name="40% - Énfasis5 6 2 4" xfId="1403" xr:uid="{00000000-0005-0000-0000-000077050000}"/>
    <cellStyle name="40% - Énfasis5 6 2 5" xfId="1404" xr:uid="{00000000-0005-0000-0000-000078050000}"/>
    <cellStyle name="40% - Énfasis5 6 3" xfId="1405" xr:uid="{00000000-0005-0000-0000-000079050000}"/>
    <cellStyle name="40% - Énfasis5 6 4" xfId="1406" xr:uid="{00000000-0005-0000-0000-00007A050000}"/>
    <cellStyle name="40% - Énfasis5 6 5" xfId="1407" xr:uid="{00000000-0005-0000-0000-00007B050000}"/>
    <cellStyle name="40% - Énfasis5 6 6" xfId="1408" xr:uid="{00000000-0005-0000-0000-00007C050000}"/>
    <cellStyle name="40% - Énfasis5 7" xfId="1409" xr:uid="{00000000-0005-0000-0000-00007D050000}"/>
    <cellStyle name="40% - Énfasis5 7 2" xfId="1410" xr:uid="{00000000-0005-0000-0000-00007E050000}"/>
    <cellStyle name="40% - Énfasis5 7 2 2" xfId="1411" xr:uid="{00000000-0005-0000-0000-00007F050000}"/>
    <cellStyle name="40% - Énfasis5 7 2 3" xfId="1412" xr:uid="{00000000-0005-0000-0000-000080050000}"/>
    <cellStyle name="40% - Énfasis5 7 2 4" xfId="1413" xr:uid="{00000000-0005-0000-0000-000081050000}"/>
    <cellStyle name="40% - Énfasis5 7 2 5" xfId="1414" xr:uid="{00000000-0005-0000-0000-000082050000}"/>
    <cellStyle name="40% - Énfasis5 7 3" xfId="1415" xr:uid="{00000000-0005-0000-0000-000083050000}"/>
    <cellStyle name="40% - Énfasis5 7 4" xfId="1416" xr:uid="{00000000-0005-0000-0000-000084050000}"/>
    <cellStyle name="40% - Énfasis5 7 5" xfId="1417" xr:uid="{00000000-0005-0000-0000-000085050000}"/>
    <cellStyle name="40% - Énfasis5 7 6" xfId="1418" xr:uid="{00000000-0005-0000-0000-000086050000}"/>
    <cellStyle name="40% - Énfasis5 8" xfId="1419" xr:uid="{00000000-0005-0000-0000-000087050000}"/>
    <cellStyle name="40% - Énfasis5 8 2" xfId="1420" xr:uid="{00000000-0005-0000-0000-000088050000}"/>
    <cellStyle name="40% - Énfasis5 8 2 2" xfId="1421" xr:uid="{00000000-0005-0000-0000-000089050000}"/>
    <cellStyle name="40% - Énfasis5 8 2 3" xfId="1422" xr:uid="{00000000-0005-0000-0000-00008A050000}"/>
    <cellStyle name="40% - Énfasis5 8 2 4" xfId="1423" xr:uid="{00000000-0005-0000-0000-00008B050000}"/>
    <cellStyle name="40% - Énfasis5 8 2 5" xfId="1424" xr:uid="{00000000-0005-0000-0000-00008C050000}"/>
    <cellStyle name="40% - Énfasis5 8 3" xfId="1425" xr:uid="{00000000-0005-0000-0000-00008D050000}"/>
    <cellStyle name="40% - Énfasis5 8 4" xfId="1426" xr:uid="{00000000-0005-0000-0000-00008E050000}"/>
    <cellStyle name="40% - Énfasis5 8 5" xfId="1427" xr:uid="{00000000-0005-0000-0000-00008F050000}"/>
    <cellStyle name="40% - Énfasis5 8 6" xfId="1428" xr:uid="{00000000-0005-0000-0000-000090050000}"/>
    <cellStyle name="40% - Énfasis5 9" xfId="1429" xr:uid="{00000000-0005-0000-0000-000091050000}"/>
    <cellStyle name="40% - Énfasis5 9 2" xfId="1430" xr:uid="{00000000-0005-0000-0000-000092050000}"/>
    <cellStyle name="40% - Énfasis5 9 3" xfId="1431" xr:uid="{00000000-0005-0000-0000-000093050000}"/>
    <cellStyle name="40% - Énfasis5 9 4" xfId="1432" xr:uid="{00000000-0005-0000-0000-000094050000}"/>
    <cellStyle name="40% - Énfasis5 9 5" xfId="1433" xr:uid="{00000000-0005-0000-0000-000095050000}"/>
    <cellStyle name="40% - Énfasis6 10" xfId="1434" xr:uid="{00000000-0005-0000-0000-000096050000}"/>
    <cellStyle name="40% - Énfasis6 10 2" xfId="1435" xr:uid="{00000000-0005-0000-0000-000097050000}"/>
    <cellStyle name="40% - Énfasis6 10 3" xfId="1436" xr:uid="{00000000-0005-0000-0000-000098050000}"/>
    <cellStyle name="40% - Énfasis6 10 4" xfId="1437" xr:uid="{00000000-0005-0000-0000-000099050000}"/>
    <cellStyle name="40% - Énfasis6 10 5" xfId="1438" xr:uid="{00000000-0005-0000-0000-00009A050000}"/>
    <cellStyle name="40% - Énfasis6 11" xfId="1439" xr:uid="{00000000-0005-0000-0000-00009B050000}"/>
    <cellStyle name="40% - Énfasis6 11 2" xfId="1440" xr:uid="{00000000-0005-0000-0000-00009C050000}"/>
    <cellStyle name="40% - Énfasis6 11 3" xfId="1441" xr:uid="{00000000-0005-0000-0000-00009D050000}"/>
    <cellStyle name="40% - Énfasis6 11 4" xfId="1442" xr:uid="{00000000-0005-0000-0000-00009E050000}"/>
    <cellStyle name="40% - Énfasis6 11 5" xfId="1443" xr:uid="{00000000-0005-0000-0000-00009F050000}"/>
    <cellStyle name="40% - Énfasis6 12" xfId="1444" xr:uid="{00000000-0005-0000-0000-0000A0050000}"/>
    <cellStyle name="40% - Énfasis6 12 2" xfId="1445" xr:uid="{00000000-0005-0000-0000-0000A1050000}"/>
    <cellStyle name="40% - Énfasis6 12 3" xfId="1446" xr:uid="{00000000-0005-0000-0000-0000A2050000}"/>
    <cellStyle name="40% - Énfasis6 12 4" xfId="1447" xr:uid="{00000000-0005-0000-0000-0000A3050000}"/>
    <cellStyle name="40% - Énfasis6 12 5" xfId="1448" xr:uid="{00000000-0005-0000-0000-0000A4050000}"/>
    <cellStyle name="40% - Énfasis6 13" xfId="1449" xr:uid="{00000000-0005-0000-0000-0000A5050000}"/>
    <cellStyle name="40% - Énfasis6 13 2" xfId="1450" xr:uid="{00000000-0005-0000-0000-0000A6050000}"/>
    <cellStyle name="40% - Énfasis6 13 3" xfId="1451" xr:uid="{00000000-0005-0000-0000-0000A7050000}"/>
    <cellStyle name="40% - Énfasis6 13 4" xfId="1452" xr:uid="{00000000-0005-0000-0000-0000A8050000}"/>
    <cellStyle name="40% - Énfasis6 13 5" xfId="1453" xr:uid="{00000000-0005-0000-0000-0000A9050000}"/>
    <cellStyle name="40% - Énfasis6 14" xfId="1454" xr:uid="{00000000-0005-0000-0000-0000AA050000}"/>
    <cellStyle name="40% - Énfasis6 14 2" xfId="1455" xr:uid="{00000000-0005-0000-0000-0000AB050000}"/>
    <cellStyle name="40% - Énfasis6 14 3" xfId="1456" xr:uid="{00000000-0005-0000-0000-0000AC050000}"/>
    <cellStyle name="40% - Énfasis6 14 4" xfId="1457" xr:uid="{00000000-0005-0000-0000-0000AD050000}"/>
    <cellStyle name="40% - Énfasis6 14 5" xfId="1458" xr:uid="{00000000-0005-0000-0000-0000AE050000}"/>
    <cellStyle name="40% - Énfasis6 15" xfId="1459" xr:uid="{00000000-0005-0000-0000-0000AF050000}"/>
    <cellStyle name="40% - Énfasis6 15 2" xfId="1460" xr:uid="{00000000-0005-0000-0000-0000B0050000}"/>
    <cellStyle name="40% - Énfasis6 15 3" xfId="1461" xr:uid="{00000000-0005-0000-0000-0000B1050000}"/>
    <cellStyle name="40% - Énfasis6 15 4" xfId="1462" xr:uid="{00000000-0005-0000-0000-0000B2050000}"/>
    <cellStyle name="40% - Énfasis6 15 5" xfId="1463" xr:uid="{00000000-0005-0000-0000-0000B3050000}"/>
    <cellStyle name="40% - Énfasis6 16" xfId="1464" xr:uid="{00000000-0005-0000-0000-0000B4050000}"/>
    <cellStyle name="40% - Énfasis6 16 2" xfId="1465" xr:uid="{00000000-0005-0000-0000-0000B5050000}"/>
    <cellStyle name="40% - Énfasis6 16 3" xfId="1466" xr:uid="{00000000-0005-0000-0000-0000B6050000}"/>
    <cellStyle name="40% - Énfasis6 16 4" xfId="1467" xr:uid="{00000000-0005-0000-0000-0000B7050000}"/>
    <cellStyle name="40% - Énfasis6 16 5" xfId="1468" xr:uid="{00000000-0005-0000-0000-0000B8050000}"/>
    <cellStyle name="40% - Énfasis6 17" xfId="1469" xr:uid="{00000000-0005-0000-0000-0000B9050000}"/>
    <cellStyle name="40% - Énfasis6 17 2" xfId="1470" xr:uid="{00000000-0005-0000-0000-0000BA050000}"/>
    <cellStyle name="40% - Énfasis6 17 3" xfId="1471" xr:uid="{00000000-0005-0000-0000-0000BB050000}"/>
    <cellStyle name="40% - Énfasis6 17 4" xfId="1472" xr:uid="{00000000-0005-0000-0000-0000BC050000}"/>
    <cellStyle name="40% - Énfasis6 17 5" xfId="1473" xr:uid="{00000000-0005-0000-0000-0000BD050000}"/>
    <cellStyle name="40% - Énfasis6 18" xfId="1474" xr:uid="{00000000-0005-0000-0000-0000BE050000}"/>
    <cellStyle name="40% - Énfasis6 19" xfId="1475" xr:uid="{00000000-0005-0000-0000-0000BF050000}"/>
    <cellStyle name="40% - Énfasis6 2" xfId="1476" xr:uid="{00000000-0005-0000-0000-0000C0050000}"/>
    <cellStyle name="40% - Énfasis6 2 2" xfId="1477" xr:uid="{00000000-0005-0000-0000-0000C1050000}"/>
    <cellStyle name="40% - Énfasis6 2 2 2" xfId="1478" xr:uid="{00000000-0005-0000-0000-0000C2050000}"/>
    <cellStyle name="40% - Énfasis6 2 2 3" xfId="1479" xr:uid="{00000000-0005-0000-0000-0000C3050000}"/>
    <cellStyle name="40% - Énfasis6 2 2 4" xfId="1480" xr:uid="{00000000-0005-0000-0000-0000C4050000}"/>
    <cellStyle name="40% - Énfasis6 2 2 5" xfId="1481" xr:uid="{00000000-0005-0000-0000-0000C5050000}"/>
    <cellStyle name="40% - Énfasis6 2 3" xfId="1482" xr:uid="{00000000-0005-0000-0000-0000C6050000}"/>
    <cellStyle name="40% - Énfasis6 2 4" xfId="1483" xr:uid="{00000000-0005-0000-0000-0000C7050000}"/>
    <cellStyle name="40% - Énfasis6 2 5" xfId="1484" xr:uid="{00000000-0005-0000-0000-0000C8050000}"/>
    <cellStyle name="40% - Énfasis6 2 6" xfId="1485" xr:uid="{00000000-0005-0000-0000-0000C9050000}"/>
    <cellStyle name="40% - Énfasis6 20" xfId="1486" xr:uid="{00000000-0005-0000-0000-0000CA050000}"/>
    <cellStyle name="40% - Énfasis6 21" xfId="1487" xr:uid="{00000000-0005-0000-0000-0000CB050000}"/>
    <cellStyle name="40% - Énfasis6 22" xfId="1488" xr:uid="{00000000-0005-0000-0000-0000CC050000}"/>
    <cellStyle name="40% - Énfasis6 23" xfId="1489" xr:uid="{00000000-0005-0000-0000-0000CD050000}"/>
    <cellStyle name="40% - Énfasis6 24" xfId="1490" xr:uid="{00000000-0005-0000-0000-0000CE050000}"/>
    <cellStyle name="40% - Énfasis6 25" xfId="1491" xr:uid="{00000000-0005-0000-0000-0000CF050000}"/>
    <cellStyle name="40% - Énfasis6 26" xfId="1492" xr:uid="{00000000-0005-0000-0000-0000D0050000}"/>
    <cellStyle name="40% - Énfasis6 27" xfId="1493" xr:uid="{00000000-0005-0000-0000-0000D1050000}"/>
    <cellStyle name="40% - Énfasis6 28" xfId="1494" xr:uid="{00000000-0005-0000-0000-0000D2050000}"/>
    <cellStyle name="40% - Énfasis6 29" xfId="1495" xr:uid="{00000000-0005-0000-0000-0000D3050000}"/>
    <cellStyle name="40% - Énfasis6 3" xfId="1496" xr:uid="{00000000-0005-0000-0000-0000D4050000}"/>
    <cellStyle name="40% - Énfasis6 3 2" xfId="1497" xr:uid="{00000000-0005-0000-0000-0000D5050000}"/>
    <cellStyle name="40% - Énfasis6 3 2 2" xfId="1498" xr:uid="{00000000-0005-0000-0000-0000D6050000}"/>
    <cellStyle name="40% - Énfasis6 3 2 3" xfId="1499" xr:uid="{00000000-0005-0000-0000-0000D7050000}"/>
    <cellStyle name="40% - Énfasis6 3 2 4" xfId="1500" xr:uid="{00000000-0005-0000-0000-0000D8050000}"/>
    <cellStyle name="40% - Énfasis6 3 2 5" xfId="1501" xr:uid="{00000000-0005-0000-0000-0000D9050000}"/>
    <cellStyle name="40% - Énfasis6 3 3" xfId="1502" xr:uid="{00000000-0005-0000-0000-0000DA050000}"/>
    <cellStyle name="40% - Énfasis6 3 4" xfId="1503" xr:uid="{00000000-0005-0000-0000-0000DB050000}"/>
    <cellStyle name="40% - Énfasis6 3 5" xfId="1504" xr:uid="{00000000-0005-0000-0000-0000DC050000}"/>
    <cellStyle name="40% - Énfasis6 3 6" xfId="1505" xr:uid="{00000000-0005-0000-0000-0000DD050000}"/>
    <cellStyle name="40% - Énfasis6 30" xfId="1506" xr:uid="{00000000-0005-0000-0000-0000DE050000}"/>
    <cellStyle name="40% - Énfasis6 31" xfId="1507" xr:uid="{00000000-0005-0000-0000-0000DF050000}"/>
    <cellStyle name="40% - Énfasis6 32" xfId="1508" xr:uid="{00000000-0005-0000-0000-0000E0050000}"/>
    <cellStyle name="40% - Énfasis6 4" xfId="1509" xr:uid="{00000000-0005-0000-0000-0000E1050000}"/>
    <cellStyle name="40% - Énfasis6 4 2" xfId="1510" xr:uid="{00000000-0005-0000-0000-0000E2050000}"/>
    <cellStyle name="40% - Énfasis6 4 2 2" xfId="1511" xr:uid="{00000000-0005-0000-0000-0000E3050000}"/>
    <cellStyle name="40% - Énfasis6 4 2 3" xfId="1512" xr:uid="{00000000-0005-0000-0000-0000E4050000}"/>
    <cellStyle name="40% - Énfasis6 4 2 4" xfId="1513" xr:uid="{00000000-0005-0000-0000-0000E5050000}"/>
    <cellStyle name="40% - Énfasis6 4 2 5" xfId="1514" xr:uid="{00000000-0005-0000-0000-0000E6050000}"/>
    <cellStyle name="40% - Énfasis6 4 3" xfId="1515" xr:uid="{00000000-0005-0000-0000-0000E7050000}"/>
    <cellStyle name="40% - Énfasis6 4 4" xfId="1516" xr:uid="{00000000-0005-0000-0000-0000E8050000}"/>
    <cellStyle name="40% - Énfasis6 4 5" xfId="1517" xr:uid="{00000000-0005-0000-0000-0000E9050000}"/>
    <cellStyle name="40% - Énfasis6 4 6" xfId="1518" xr:uid="{00000000-0005-0000-0000-0000EA050000}"/>
    <cellStyle name="40% - Énfasis6 5" xfId="1519" xr:uid="{00000000-0005-0000-0000-0000EB050000}"/>
    <cellStyle name="40% - Énfasis6 5 2" xfId="1520" xr:uid="{00000000-0005-0000-0000-0000EC050000}"/>
    <cellStyle name="40% - Énfasis6 5 2 2" xfId="1521" xr:uid="{00000000-0005-0000-0000-0000ED050000}"/>
    <cellStyle name="40% - Énfasis6 5 2 3" xfId="1522" xr:uid="{00000000-0005-0000-0000-0000EE050000}"/>
    <cellStyle name="40% - Énfasis6 5 2 4" xfId="1523" xr:uid="{00000000-0005-0000-0000-0000EF050000}"/>
    <cellStyle name="40% - Énfasis6 5 2 5" xfId="1524" xr:uid="{00000000-0005-0000-0000-0000F0050000}"/>
    <cellStyle name="40% - Énfasis6 5 3" xfId="1525" xr:uid="{00000000-0005-0000-0000-0000F1050000}"/>
    <cellStyle name="40% - Énfasis6 5 4" xfId="1526" xr:uid="{00000000-0005-0000-0000-0000F2050000}"/>
    <cellStyle name="40% - Énfasis6 5 5" xfId="1527" xr:uid="{00000000-0005-0000-0000-0000F3050000}"/>
    <cellStyle name="40% - Énfasis6 5 6" xfId="1528" xr:uid="{00000000-0005-0000-0000-0000F4050000}"/>
    <cellStyle name="40% - Énfasis6 6" xfId="1529" xr:uid="{00000000-0005-0000-0000-0000F5050000}"/>
    <cellStyle name="40% - Énfasis6 6 2" xfId="1530" xr:uid="{00000000-0005-0000-0000-0000F6050000}"/>
    <cellStyle name="40% - Énfasis6 6 2 2" xfId="1531" xr:uid="{00000000-0005-0000-0000-0000F7050000}"/>
    <cellStyle name="40% - Énfasis6 6 2 3" xfId="1532" xr:uid="{00000000-0005-0000-0000-0000F8050000}"/>
    <cellStyle name="40% - Énfasis6 6 2 4" xfId="1533" xr:uid="{00000000-0005-0000-0000-0000F9050000}"/>
    <cellStyle name="40% - Énfasis6 6 2 5" xfId="1534" xr:uid="{00000000-0005-0000-0000-0000FA050000}"/>
    <cellStyle name="40% - Énfasis6 6 3" xfId="1535" xr:uid="{00000000-0005-0000-0000-0000FB050000}"/>
    <cellStyle name="40% - Énfasis6 6 4" xfId="1536" xr:uid="{00000000-0005-0000-0000-0000FC050000}"/>
    <cellStyle name="40% - Énfasis6 6 5" xfId="1537" xr:uid="{00000000-0005-0000-0000-0000FD050000}"/>
    <cellStyle name="40% - Énfasis6 6 6" xfId="1538" xr:uid="{00000000-0005-0000-0000-0000FE050000}"/>
    <cellStyle name="40% - Énfasis6 7" xfId="1539" xr:uid="{00000000-0005-0000-0000-0000FF050000}"/>
    <cellStyle name="40% - Énfasis6 7 2" xfId="1540" xr:uid="{00000000-0005-0000-0000-000000060000}"/>
    <cellStyle name="40% - Énfasis6 7 2 2" xfId="1541" xr:uid="{00000000-0005-0000-0000-000001060000}"/>
    <cellStyle name="40% - Énfasis6 7 2 3" xfId="1542" xr:uid="{00000000-0005-0000-0000-000002060000}"/>
    <cellStyle name="40% - Énfasis6 7 2 4" xfId="1543" xr:uid="{00000000-0005-0000-0000-000003060000}"/>
    <cellStyle name="40% - Énfasis6 7 2 5" xfId="1544" xr:uid="{00000000-0005-0000-0000-000004060000}"/>
    <cellStyle name="40% - Énfasis6 7 3" xfId="1545" xr:uid="{00000000-0005-0000-0000-000005060000}"/>
    <cellStyle name="40% - Énfasis6 7 4" xfId="1546" xr:uid="{00000000-0005-0000-0000-000006060000}"/>
    <cellStyle name="40% - Énfasis6 7 5" xfId="1547" xr:uid="{00000000-0005-0000-0000-000007060000}"/>
    <cellStyle name="40% - Énfasis6 7 6" xfId="1548" xr:uid="{00000000-0005-0000-0000-000008060000}"/>
    <cellStyle name="40% - Énfasis6 8" xfId="1549" xr:uid="{00000000-0005-0000-0000-000009060000}"/>
    <cellStyle name="40% - Énfasis6 8 2" xfId="1550" xr:uid="{00000000-0005-0000-0000-00000A060000}"/>
    <cellStyle name="40% - Énfasis6 8 2 2" xfId="1551" xr:uid="{00000000-0005-0000-0000-00000B060000}"/>
    <cellStyle name="40% - Énfasis6 8 2 3" xfId="1552" xr:uid="{00000000-0005-0000-0000-00000C060000}"/>
    <cellStyle name="40% - Énfasis6 8 2 4" xfId="1553" xr:uid="{00000000-0005-0000-0000-00000D060000}"/>
    <cellStyle name="40% - Énfasis6 8 2 5" xfId="1554" xr:uid="{00000000-0005-0000-0000-00000E060000}"/>
    <cellStyle name="40% - Énfasis6 8 3" xfId="1555" xr:uid="{00000000-0005-0000-0000-00000F060000}"/>
    <cellStyle name="40% - Énfasis6 8 4" xfId="1556" xr:uid="{00000000-0005-0000-0000-000010060000}"/>
    <cellStyle name="40% - Énfasis6 8 5" xfId="1557" xr:uid="{00000000-0005-0000-0000-000011060000}"/>
    <cellStyle name="40% - Énfasis6 8 6" xfId="1558" xr:uid="{00000000-0005-0000-0000-000012060000}"/>
    <cellStyle name="40% - Énfasis6 9" xfId="1559" xr:uid="{00000000-0005-0000-0000-000013060000}"/>
    <cellStyle name="40% - Énfasis6 9 2" xfId="1560" xr:uid="{00000000-0005-0000-0000-000014060000}"/>
    <cellStyle name="40% - Énfasis6 9 3" xfId="1561" xr:uid="{00000000-0005-0000-0000-000015060000}"/>
    <cellStyle name="40% - Énfasis6 9 4" xfId="1562" xr:uid="{00000000-0005-0000-0000-000016060000}"/>
    <cellStyle name="40% - Énfasis6 9 5" xfId="1563" xr:uid="{00000000-0005-0000-0000-000017060000}"/>
    <cellStyle name="60% - Énfasis1 2" xfId="1564" xr:uid="{00000000-0005-0000-0000-000018060000}"/>
    <cellStyle name="60% - Énfasis1 3" xfId="1565" xr:uid="{00000000-0005-0000-0000-000019060000}"/>
    <cellStyle name="60% - Énfasis1 4" xfId="1566" xr:uid="{00000000-0005-0000-0000-00001A060000}"/>
    <cellStyle name="60% - Énfasis1 5" xfId="1567" xr:uid="{00000000-0005-0000-0000-00001B060000}"/>
    <cellStyle name="60% - Énfasis1 6" xfId="1568" xr:uid="{00000000-0005-0000-0000-00001C060000}"/>
    <cellStyle name="60% - Énfasis2 2" xfId="1569" xr:uid="{00000000-0005-0000-0000-00001D060000}"/>
    <cellStyle name="60% - Énfasis2 3" xfId="1570" xr:uid="{00000000-0005-0000-0000-00001E060000}"/>
    <cellStyle name="60% - Énfasis2 4" xfId="1571" xr:uid="{00000000-0005-0000-0000-00001F060000}"/>
    <cellStyle name="60% - Énfasis2 5" xfId="1572" xr:uid="{00000000-0005-0000-0000-000020060000}"/>
    <cellStyle name="60% - Énfasis2 6" xfId="1573" xr:uid="{00000000-0005-0000-0000-000021060000}"/>
    <cellStyle name="60% - Énfasis3 2" xfId="1574" xr:uid="{00000000-0005-0000-0000-000022060000}"/>
    <cellStyle name="60% - Énfasis3 3" xfId="1575" xr:uid="{00000000-0005-0000-0000-000023060000}"/>
    <cellStyle name="60% - Énfasis3 4" xfId="1576" xr:uid="{00000000-0005-0000-0000-000024060000}"/>
    <cellStyle name="60% - Énfasis3 5" xfId="1577" xr:uid="{00000000-0005-0000-0000-000025060000}"/>
    <cellStyle name="60% - Énfasis3 6" xfId="1578" xr:uid="{00000000-0005-0000-0000-000026060000}"/>
    <cellStyle name="60% - Énfasis4 2" xfId="1579" xr:uid="{00000000-0005-0000-0000-000027060000}"/>
    <cellStyle name="60% - Énfasis4 3" xfId="1580" xr:uid="{00000000-0005-0000-0000-000028060000}"/>
    <cellStyle name="60% - Énfasis4 4" xfId="1581" xr:uid="{00000000-0005-0000-0000-000029060000}"/>
    <cellStyle name="60% - Énfasis4 5" xfId="1582" xr:uid="{00000000-0005-0000-0000-00002A060000}"/>
    <cellStyle name="60% - Énfasis4 6" xfId="1583" xr:uid="{00000000-0005-0000-0000-00002B060000}"/>
    <cellStyle name="60% - Énfasis5 2" xfId="1584" xr:uid="{00000000-0005-0000-0000-00002C060000}"/>
    <cellStyle name="60% - Énfasis5 3" xfId="1585" xr:uid="{00000000-0005-0000-0000-00002D060000}"/>
    <cellStyle name="60% - Énfasis5 4" xfId="1586" xr:uid="{00000000-0005-0000-0000-00002E060000}"/>
    <cellStyle name="60% - Énfasis5 5" xfId="1587" xr:uid="{00000000-0005-0000-0000-00002F060000}"/>
    <cellStyle name="60% - Énfasis5 6" xfId="1588" xr:uid="{00000000-0005-0000-0000-000030060000}"/>
    <cellStyle name="60% - Énfasis6 2" xfId="1589" xr:uid="{00000000-0005-0000-0000-000031060000}"/>
    <cellStyle name="60% - Énfasis6 3" xfId="1590" xr:uid="{00000000-0005-0000-0000-000032060000}"/>
    <cellStyle name="60% - Énfasis6 4" xfId="1591" xr:uid="{00000000-0005-0000-0000-000033060000}"/>
    <cellStyle name="60% - Énfasis6 5" xfId="1592" xr:uid="{00000000-0005-0000-0000-000034060000}"/>
    <cellStyle name="60% - Énfasis6 6" xfId="1593" xr:uid="{00000000-0005-0000-0000-000035060000}"/>
    <cellStyle name="Buena 2" xfId="1594" xr:uid="{00000000-0005-0000-0000-000036060000}"/>
    <cellStyle name="Buena 3" xfId="1595" xr:uid="{00000000-0005-0000-0000-000037060000}"/>
    <cellStyle name="Buena 4" xfId="1596" xr:uid="{00000000-0005-0000-0000-000038060000}"/>
    <cellStyle name="Buena 5" xfId="1597" xr:uid="{00000000-0005-0000-0000-000039060000}"/>
    <cellStyle name="Buena 6" xfId="1598" xr:uid="{00000000-0005-0000-0000-00003A060000}"/>
    <cellStyle name="Cálculo 2" xfId="1599" xr:uid="{00000000-0005-0000-0000-00003B060000}"/>
    <cellStyle name="Cálculo 3" xfId="1600" xr:uid="{00000000-0005-0000-0000-00003C060000}"/>
    <cellStyle name="Cálculo 4" xfId="1601" xr:uid="{00000000-0005-0000-0000-00003D060000}"/>
    <cellStyle name="Cálculo 5" xfId="1602" xr:uid="{00000000-0005-0000-0000-00003E060000}"/>
    <cellStyle name="Cálculo 6" xfId="1603" xr:uid="{00000000-0005-0000-0000-00003F060000}"/>
    <cellStyle name="Celda de comprobación 2" xfId="1604" xr:uid="{00000000-0005-0000-0000-000040060000}"/>
    <cellStyle name="Celda de comprobación 3" xfId="1605" xr:uid="{00000000-0005-0000-0000-000041060000}"/>
    <cellStyle name="Celda de comprobación 4" xfId="1606" xr:uid="{00000000-0005-0000-0000-000042060000}"/>
    <cellStyle name="Celda de comprobación 5" xfId="1607" xr:uid="{00000000-0005-0000-0000-000043060000}"/>
    <cellStyle name="Celda de comprobación 6" xfId="1608" xr:uid="{00000000-0005-0000-0000-000044060000}"/>
    <cellStyle name="Celda vinculada 2" xfId="1609" xr:uid="{00000000-0005-0000-0000-000045060000}"/>
    <cellStyle name="Celda vinculada 3" xfId="1610" xr:uid="{00000000-0005-0000-0000-000046060000}"/>
    <cellStyle name="Celda vinculada 4" xfId="1611" xr:uid="{00000000-0005-0000-0000-000047060000}"/>
    <cellStyle name="Celda vinculada 5" xfId="1612" xr:uid="{00000000-0005-0000-0000-000048060000}"/>
    <cellStyle name="Celda vinculada 6" xfId="1613" xr:uid="{00000000-0005-0000-0000-000049060000}"/>
    <cellStyle name="Encabezado 4 2" xfId="1614" xr:uid="{00000000-0005-0000-0000-00004A060000}"/>
    <cellStyle name="Encabezado 4 3" xfId="1615" xr:uid="{00000000-0005-0000-0000-00004B060000}"/>
    <cellStyle name="Encabezado 4 4" xfId="1616" xr:uid="{00000000-0005-0000-0000-00004C060000}"/>
    <cellStyle name="Encabezado 4 5" xfId="1617" xr:uid="{00000000-0005-0000-0000-00004D060000}"/>
    <cellStyle name="Encabezado 4 6" xfId="1618" xr:uid="{00000000-0005-0000-0000-00004E060000}"/>
    <cellStyle name="Énfasis1 2" xfId="1619" xr:uid="{00000000-0005-0000-0000-00004F060000}"/>
    <cellStyle name="Énfasis1 3" xfId="1620" xr:uid="{00000000-0005-0000-0000-000050060000}"/>
    <cellStyle name="Énfasis1 4" xfId="1621" xr:uid="{00000000-0005-0000-0000-000051060000}"/>
    <cellStyle name="Énfasis1 5" xfId="1622" xr:uid="{00000000-0005-0000-0000-000052060000}"/>
    <cellStyle name="Énfasis1 6" xfId="1623" xr:uid="{00000000-0005-0000-0000-000053060000}"/>
    <cellStyle name="Énfasis2 2" xfId="1624" xr:uid="{00000000-0005-0000-0000-000054060000}"/>
    <cellStyle name="Énfasis2 3" xfId="1625" xr:uid="{00000000-0005-0000-0000-000055060000}"/>
    <cellStyle name="Énfasis2 4" xfId="1626" xr:uid="{00000000-0005-0000-0000-000056060000}"/>
    <cellStyle name="Énfasis2 5" xfId="1627" xr:uid="{00000000-0005-0000-0000-000057060000}"/>
    <cellStyle name="Énfasis2 6" xfId="1628" xr:uid="{00000000-0005-0000-0000-000058060000}"/>
    <cellStyle name="Énfasis3 2" xfId="1629" xr:uid="{00000000-0005-0000-0000-000059060000}"/>
    <cellStyle name="Énfasis3 3" xfId="1630" xr:uid="{00000000-0005-0000-0000-00005A060000}"/>
    <cellStyle name="Énfasis3 4" xfId="1631" xr:uid="{00000000-0005-0000-0000-00005B060000}"/>
    <cellStyle name="Énfasis3 5" xfId="1632" xr:uid="{00000000-0005-0000-0000-00005C060000}"/>
    <cellStyle name="Énfasis3 6" xfId="1633" xr:uid="{00000000-0005-0000-0000-00005D060000}"/>
    <cellStyle name="Énfasis4 2" xfId="1634" xr:uid="{00000000-0005-0000-0000-00005E060000}"/>
    <cellStyle name="Énfasis4 3" xfId="1635" xr:uid="{00000000-0005-0000-0000-00005F060000}"/>
    <cellStyle name="Énfasis4 4" xfId="1636" xr:uid="{00000000-0005-0000-0000-000060060000}"/>
    <cellStyle name="Énfasis4 5" xfId="1637" xr:uid="{00000000-0005-0000-0000-000061060000}"/>
    <cellStyle name="Énfasis4 6" xfId="1638" xr:uid="{00000000-0005-0000-0000-000062060000}"/>
    <cellStyle name="Énfasis5 2" xfId="1639" xr:uid="{00000000-0005-0000-0000-000063060000}"/>
    <cellStyle name="Énfasis5 3" xfId="1640" xr:uid="{00000000-0005-0000-0000-000064060000}"/>
    <cellStyle name="Énfasis5 4" xfId="1641" xr:uid="{00000000-0005-0000-0000-000065060000}"/>
    <cellStyle name="Énfasis5 5" xfId="1642" xr:uid="{00000000-0005-0000-0000-000066060000}"/>
    <cellStyle name="Énfasis5 6" xfId="1643" xr:uid="{00000000-0005-0000-0000-000067060000}"/>
    <cellStyle name="Énfasis6 2" xfId="1644" xr:uid="{00000000-0005-0000-0000-000068060000}"/>
    <cellStyle name="Énfasis6 3" xfId="1645" xr:uid="{00000000-0005-0000-0000-000069060000}"/>
    <cellStyle name="Énfasis6 4" xfId="1646" xr:uid="{00000000-0005-0000-0000-00006A060000}"/>
    <cellStyle name="Énfasis6 5" xfId="1647" xr:uid="{00000000-0005-0000-0000-00006B060000}"/>
    <cellStyle name="Énfasis6 6" xfId="1648" xr:uid="{00000000-0005-0000-0000-00006C060000}"/>
    <cellStyle name="Entrada 2" xfId="1649" xr:uid="{00000000-0005-0000-0000-00006D060000}"/>
    <cellStyle name="Entrada 3" xfId="1650" xr:uid="{00000000-0005-0000-0000-00006E060000}"/>
    <cellStyle name="Entrada 4" xfId="1651" xr:uid="{00000000-0005-0000-0000-00006F060000}"/>
    <cellStyle name="Entrada 5" xfId="1652" xr:uid="{00000000-0005-0000-0000-000070060000}"/>
    <cellStyle name="Entrada 6" xfId="1653" xr:uid="{00000000-0005-0000-0000-000071060000}"/>
    <cellStyle name="Euro" xfId="1654" xr:uid="{00000000-0005-0000-0000-000072060000}"/>
    <cellStyle name="Euro 2" xfId="1655" xr:uid="{00000000-0005-0000-0000-000073060000}"/>
    <cellStyle name="Euro 2 2" xfId="1656" xr:uid="{00000000-0005-0000-0000-000074060000}"/>
    <cellStyle name="Euro 2 3" xfId="1657" xr:uid="{00000000-0005-0000-0000-000075060000}"/>
    <cellStyle name="Euro 2 4" xfId="1658" xr:uid="{00000000-0005-0000-0000-000076060000}"/>
    <cellStyle name="Euro 2 5" xfId="1659" xr:uid="{00000000-0005-0000-0000-000077060000}"/>
    <cellStyle name="Euro 2 6" xfId="1660" xr:uid="{00000000-0005-0000-0000-000078060000}"/>
    <cellStyle name="Euro 3" xfId="1661" xr:uid="{00000000-0005-0000-0000-000079060000}"/>
    <cellStyle name="Euro 3 2" xfId="1662" xr:uid="{00000000-0005-0000-0000-00007A060000}"/>
    <cellStyle name="Euro 3 3" xfId="1663" xr:uid="{00000000-0005-0000-0000-00007B060000}"/>
    <cellStyle name="Euro 3 4" xfId="1664" xr:uid="{00000000-0005-0000-0000-00007C060000}"/>
    <cellStyle name="Euro 3 5" xfId="1665" xr:uid="{00000000-0005-0000-0000-00007D060000}"/>
    <cellStyle name="Euro 3 6" xfId="1666" xr:uid="{00000000-0005-0000-0000-00007E060000}"/>
    <cellStyle name="Euro 4" xfId="1667" xr:uid="{00000000-0005-0000-0000-00007F060000}"/>
    <cellStyle name="Euro 4 2" xfId="1668" xr:uid="{00000000-0005-0000-0000-000080060000}"/>
    <cellStyle name="Euro 4 3" xfId="1669" xr:uid="{00000000-0005-0000-0000-000081060000}"/>
    <cellStyle name="Euro 4 4" xfId="1670" xr:uid="{00000000-0005-0000-0000-000082060000}"/>
    <cellStyle name="Euro 4 5" xfId="1671" xr:uid="{00000000-0005-0000-0000-000083060000}"/>
    <cellStyle name="Euro 4 6" xfId="1672" xr:uid="{00000000-0005-0000-0000-000084060000}"/>
    <cellStyle name="Euro 5" xfId="1673" xr:uid="{00000000-0005-0000-0000-000085060000}"/>
    <cellStyle name="Euro 5 2" xfId="1674" xr:uid="{00000000-0005-0000-0000-000086060000}"/>
    <cellStyle name="Euro 5 3" xfId="1675" xr:uid="{00000000-0005-0000-0000-000087060000}"/>
    <cellStyle name="Euro 5 4" xfId="1676" xr:uid="{00000000-0005-0000-0000-000088060000}"/>
    <cellStyle name="Euro 5 5" xfId="1677" xr:uid="{00000000-0005-0000-0000-000089060000}"/>
    <cellStyle name="Euro 5 6" xfId="1678" xr:uid="{00000000-0005-0000-0000-00008A060000}"/>
    <cellStyle name="Excel Built-in Normal" xfId="1679" xr:uid="{00000000-0005-0000-0000-00008B060000}"/>
    <cellStyle name="Hipervínculo 2" xfId="1680" xr:uid="{00000000-0005-0000-0000-00008C060000}"/>
    <cellStyle name="Incorrecto 2" xfId="1681" xr:uid="{00000000-0005-0000-0000-00008D060000}"/>
    <cellStyle name="Incorrecto 3" xfId="1682" xr:uid="{00000000-0005-0000-0000-00008E060000}"/>
    <cellStyle name="Incorrecto 4" xfId="1683" xr:uid="{00000000-0005-0000-0000-00008F060000}"/>
    <cellStyle name="Incorrecto 5" xfId="1684" xr:uid="{00000000-0005-0000-0000-000090060000}"/>
    <cellStyle name="Incorrecto 6" xfId="1685" xr:uid="{00000000-0005-0000-0000-000091060000}"/>
    <cellStyle name="Millares" xfId="2797" builtinId="3"/>
    <cellStyle name="Millares 10" xfId="1686" xr:uid="{00000000-0005-0000-0000-000092060000}"/>
    <cellStyle name="Millares 10 2" xfId="1687" xr:uid="{00000000-0005-0000-0000-000093060000}"/>
    <cellStyle name="Millares 10 3" xfId="1688" xr:uid="{00000000-0005-0000-0000-000094060000}"/>
    <cellStyle name="Millares 10 4" xfId="1689" xr:uid="{00000000-0005-0000-0000-000095060000}"/>
    <cellStyle name="Millares 10 5" xfId="1690" xr:uid="{00000000-0005-0000-0000-000096060000}"/>
    <cellStyle name="Millares 10 6" xfId="1691" xr:uid="{00000000-0005-0000-0000-000097060000}"/>
    <cellStyle name="Millares 11" xfId="1692" xr:uid="{00000000-0005-0000-0000-000098060000}"/>
    <cellStyle name="Millares 12" xfId="1693" xr:uid="{00000000-0005-0000-0000-000099060000}"/>
    <cellStyle name="Millares 12 2" xfId="1694" xr:uid="{00000000-0005-0000-0000-00009A060000}"/>
    <cellStyle name="Millares 12 3" xfId="1695" xr:uid="{00000000-0005-0000-0000-00009B060000}"/>
    <cellStyle name="Millares 12 4" xfId="1696" xr:uid="{00000000-0005-0000-0000-00009C060000}"/>
    <cellStyle name="Millares 12 5" xfId="1697" xr:uid="{00000000-0005-0000-0000-00009D060000}"/>
    <cellStyle name="Millares 13" xfId="1698" xr:uid="{00000000-0005-0000-0000-00009E060000}"/>
    <cellStyle name="Millares 13 2" xfId="1699" xr:uid="{00000000-0005-0000-0000-00009F060000}"/>
    <cellStyle name="Millares 13 3" xfId="1700" xr:uid="{00000000-0005-0000-0000-0000A0060000}"/>
    <cellStyle name="Millares 13 4" xfId="1701" xr:uid="{00000000-0005-0000-0000-0000A1060000}"/>
    <cellStyle name="Millares 13 5" xfId="1702" xr:uid="{00000000-0005-0000-0000-0000A2060000}"/>
    <cellStyle name="Millares 14" xfId="1703" xr:uid="{00000000-0005-0000-0000-0000A3060000}"/>
    <cellStyle name="Millares 14 2" xfId="1704" xr:uid="{00000000-0005-0000-0000-0000A4060000}"/>
    <cellStyle name="Millares 14 3" xfId="1705" xr:uid="{00000000-0005-0000-0000-0000A5060000}"/>
    <cellStyle name="Millares 14 4" xfId="1706" xr:uid="{00000000-0005-0000-0000-0000A6060000}"/>
    <cellStyle name="Millares 14 5" xfId="1707" xr:uid="{00000000-0005-0000-0000-0000A7060000}"/>
    <cellStyle name="Millares 15" xfId="1708" xr:uid="{00000000-0005-0000-0000-0000A8060000}"/>
    <cellStyle name="Millares 15 2" xfId="1709" xr:uid="{00000000-0005-0000-0000-0000A9060000}"/>
    <cellStyle name="Millares 15 3" xfId="1710" xr:uid="{00000000-0005-0000-0000-0000AA060000}"/>
    <cellStyle name="Millares 15 4" xfId="1711" xr:uid="{00000000-0005-0000-0000-0000AB060000}"/>
    <cellStyle name="Millares 15 5" xfId="1712" xr:uid="{00000000-0005-0000-0000-0000AC060000}"/>
    <cellStyle name="Millares 16" xfId="1713" xr:uid="{00000000-0005-0000-0000-0000AD060000}"/>
    <cellStyle name="Millares 17" xfId="1714" xr:uid="{00000000-0005-0000-0000-0000AE060000}"/>
    <cellStyle name="Millares 18" xfId="1715" xr:uid="{00000000-0005-0000-0000-0000AF060000}"/>
    <cellStyle name="Millares 19" xfId="1716" xr:uid="{00000000-0005-0000-0000-0000B0060000}"/>
    <cellStyle name="Millares 2" xfId="2" xr:uid="{00000000-0005-0000-0000-0000B1060000}"/>
    <cellStyle name="Millares 2 10" xfId="1717" xr:uid="{00000000-0005-0000-0000-0000B2060000}"/>
    <cellStyle name="Millares 2 11" xfId="1718" xr:uid="{00000000-0005-0000-0000-0000B3060000}"/>
    <cellStyle name="Millares 2 12" xfId="1719" xr:uid="{00000000-0005-0000-0000-0000B4060000}"/>
    <cellStyle name="Millares 2 2" xfId="1720" xr:uid="{00000000-0005-0000-0000-0000B5060000}"/>
    <cellStyle name="Millares 2 2 2" xfId="1721" xr:uid="{00000000-0005-0000-0000-0000B6060000}"/>
    <cellStyle name="Millares 2 2 2 2" xfId="1722" xr:uid="{00000000-0005-0000-0000-0000B7060000}"/>
    <cellStyle name="Millares 2 2 2 3" xfId="1723" xr:uid="{00000000-0005-0000-0000-0000B8060000}"/>
    <cellStyle name="Millares 2 2 2 4" xfId="1724" xr:uid="{00000000-0005-0000-0000-0000B9060000}"/>
    <cellStyle name="Millares 2 2 2 5" xfId="1725" xr:uid="{00000000-0005-0000-0000-0000BA060000}"/>
    <cellStyle name="Millares 2 2 3" xfId="1726" xr:uid="{00000000-0005-0000-0000-0000BB060000}"/>
    <cellStyle name="Millares 2 2 4" xfId="1727" xr:uid="{00000000-0005-0000-0000-0000BC060000}"/>
    <cellStyle name="Millares 2 2 5" xfId="1728" xr:uid="{00000000-0005-0000-0000-0000BD060000}"/>
    <cellStyle name="Millares 2 2 6" xfId="1729" xr:uid="{00000000-0005-0000-0000-0000BE060000}"/>
    <cellStyle name="Millares 2 3" xfId="1730" xr:uid="{00000000-0005-0000-0000-0000BF060000}"/>
    <cellStyle name="Millares 2 3 2" xfId="1731" xr:uid="{00000000-0005-0000-0000-0000C0060000}"/>
    <cellStyle name="Millares 2 3 2 2" xfId="1732" xr:uid="{00000000-0005-0000-0000-0000C1060000}"/>
    <cellStyle name="Millares 2 3 2 3" xfId="1733" xr:uid="{00000000-0005-0000-0000-0000C2060000}"/>
    <cellStyle name="Millares 2 3 2 4" xfId="1734" xr:uid="{00000000-0005-0000-0000-0000C3060000}"/>
    <cellStyle name="Millares 2 3 2 5" xfId="1735" xr:uid="{00000000-0005-0000-0000-0000C4060000}"/>
    <cellStyle name="Millares 2 3 3" xfId="1736" xr:uid="{00000000-0005-0000-0000-0000C5060000}"/>
    <cellStyle name="Millares 2 3 4" xfId="1737" xr:uid="{00000000-0005-0000-0000-0000C6060000}"/>
    <cellStyle name="Millares 2 3 5" xfId="1738" xr:uid="{00000000-0005-0000-0000-0000C7060000}"/>
    <cellStyle name="Millares 2 3 6" xfId="1739" xr:uid="{00000000-0005-0000-0000-0000C8060000}"/>
    <cellStyle name="Millares 2 4" xfId="1740" xr:uid="{00000000-0005-0000-0000-0000C9060000}"/>
    <cellStyle name="Millares 2 4 2" xfId="1741" xr:uid="{00000000-0005-0000-0000-0000CA060000}"/>
    <cellStyle name="Millares 2 4 2 2" xfId="1742" xr:uid="{00000000-0005-0000-0000-0000CB060000}"/>
    <cellStyle name="Millares 2 4 2 3" xfId="1743" xr:uid="{00000000-0005-0000-0000-0000CC060000}"/>
    <cellStyle name="Millares 2 4 2 4" xfId="1744" xr:uid="{00000000-0005-0000-0000-0000CD060000}"/>
    <cellStyle name="Millares 2 4 2 5" xfId="1745" xr:uid="{00000000-0005-0000-0000-0000CE060000}"/>
    <cellStyle name="Millares 2 4 3" xfId="1746" xr:uid="{00000000-0005-0000-0000-0000CF060000}"/>
    <cellStyle name="Millares 2 4 4" xfId="1747" xr:uid="{00000000-0005-0000-0000-0000D0060000}"/>
    <cellStyle name="Millares 2 4 5" xfId="1748" xr:uid="{00000000-0005-0000-0000-0000D1060000}"/>
    <cellStyle name="Millares 2 4 6" xfId="1749" xr:uid="{00000000-0005-0000-0000-0000D2060000}"/>
    <cellStyle name="Millares 2 5" xfId="1750" xr:uid="{00000000-0005-0000-0000-0000D3060000}"/>
    <cellStyle name="Millares 2 5 2" xfId="1751" xr:uid="{00000000-0005-0000-0000-0000D4060000}"/>
    <cellStyle name="Millares 2 5 2 2" xfId="1752" xr:uid="{00000000-0005-0000-0000-0000D5060000}"/>
    <cellStyle name="Millares 2 5 2 3" xfId="1753" xr:uid="{00000000-0005-0000-0000-0000D6060000}"/>
    <cellStyle name="Millares 2 5 2 4" xfId="1754" xr:uid="{00000000-0005-0000-0000-0000D7060000}"/>
    <cellStyle name="Millares 2 5 2 5" xfId="1755" xr:uid="{00000000-0005-0000-0000-0000D8060000}"/>
    <cellStyle name="Millares 2 5 3" xfId="1756" xr:uid="{00000000-0005-0000-0000-0000D9060000}"/>
    <cellStyle name="Millares 2 5 4" xfId="1757" xr:uid="{00000000-0005-0000-0000-0000DA060000}"/>
    <cellStyle name="Millares 2 5 5" xfId="1758" xr:uid="{00000000-0005-0000-0000-0000DB060000}"/>
    <cellStyle name="Millares 2 5 6" xfId="1759" xr:uid="{00000000-0005-0000-0000-0000DC060000}"/>
    <cellStyle name="Millares 2 6" xfId="1760" xr:uid="{00000000-0005-0000-0000-0000DD060000}"/>
    <cellStyle name="Millares 2 6 2" xfId="1761" xr:uid="{00000000-0005-0000-0000-0000DE060000}"/>
    <cellStyle name="Millares 2 6 3" xfId="1762" xr:uid="{00000000-0005-0000-0000-0000DF060000}"/>
    <cellStyle name="Millares 2 6 4" xfId="1763" xr:uid="{00000000-0005-0000-0000-0000E0060000}"/>
    <cellStyle name="Millares 2 6 5" xfId="1764" xr:uid="{00000000-0005-0000-0000-0000E1060000}"/>
    <cellStyle name="Millares 2 7" xfId="1765" xr:uid="{00000000-0005-0000-0000-0000E2060000}"/>
    <cellStyle name="Millares 2 8" xfId="1766" xr:uid="{00000000-0005-0000-0000-0000E3060000}"/>
    <cellStyle name="Millares 2 8 2" xfId="1767" xr:uid="{00000000-0005-0000-0000-0000E4060000}"/>
    <cellStyle name="Millares 2 8 2 2" xfId="1768" xr:uid="{00000000-0005-0000-0000-0000E5060000}"/>
    <cellStyle name="Millares 2 9" xfId="1769" xr:uid="{00000000-0005-0000-0000-0000E6060000}"/>
    <cellStyle name="Millares 20" xfId="1770" xr:uid="{00000000-0005-0000-0000-0000E7060000}"/>
    <cellStyle name="Millares 20 2" xfId="1771" xr:uid="{00000000-0005-0000-0000-0000E8060000}"/>
    <cellStyle name="Millares 21" xfId="1772" xr:uid="{00000000-0005-0000-0000-0000E9060000}"/>
    <cellStyle name="Millares 21 2" xfId="1773" xr:uid="{00000000-0005-0000-0000-0000EA060000}"/>
    <cellStyle name="Millares 22" xfId="1774" xr:uid="{00000000-0005-0000-0000-0000EB060000}"/>
    <cellStyle name="Millares 23" xfId="1775" xr:uid="{00000000-0005-0000-0000-0000EC060000}"/>
    <cellStyle name="Millares 24" xfId="1776" xr:uid="{00000000-0005-0000-0000-0000ED060000}"/>
    <cellStyle name="Millares 24 2" xfId="1777" xr:uid="{00000000-0005-0000-0000-0000EE060000}"/>
    <cellStyle name="Millares 24 3" xfId="1778" xr:uid="{00000000-0005-0000-0000-0000EF060000}"/>
    <cellStyle name="Millares 25" xfId="1779" xr:uid="{00000000-0005-0000-0000-0000F0060000}"/>
    <cellStyle name="Millares 26" xfId="1780" xr:uid="{00000000-0005-0000-0000-0000F1060000}"/>
    <cellStyle name="Millares 27" xfId="1781" xr:uid="{00000000-0005-0000-0000-0000F2060000}"/>
    <cellStyle name="Millares 28" xfId="1782" xr:uid="{00000000-0005-0000-0000-0000F3060000}"/>
    <cellStyle name="Millares 29" xfId="1783" xr:uid="{00000000-0005-0000-0000-0000F4060000}"/>
    <cellStyle name="Millares 3" xfId="1784" xr:uid="{00000000-0005-0000-0000-0000F5060000}"/>
    <cellStyle name="Millares 3 10" xfId="1785" xr:uid="{00000000-0005-0000-0000-0000F6060000}"/>
    <cellStyle name="Millares 3 11" xfId="1786" xr:uid="{00000000-0005-0000-0000-0000F7060000}"/>
    <cellStyle name="Millares 3 12" xfId="1787" xr:uid="{00000000-0005-0000-0000-0000F8060000}"/>
    <cellStyle name="Millares 3 2" xfId="1788" xr:uid="{00000000-0005-0000-0000-0000F9060000}"/>
    <cellStyle name="Millares 3 2 2" xfId="1789" xr:uid="{00000000-0005-0000-0000-0000FA060000}"/>
    <cellStyle name="Millares 3 2 2 2" xfId="1790" xr:uid="{00000000-0005-0000-0000-0000FB060000}"/>
    <cellStyle name="Millares 3 2 2 3" xfId="1791" xr:uid="{00000000-0005-0000-0000-0000FC060000}"/>
    <cellStyle name="Millares 3 2 2 4" xfId="1792" xr:uid="{00000000-0005-0000-0000-0000FD060000}"/>
    <cellStyle name="Millares 3 2 2 5" xfId="1793" xr:uid="{00000000-0005-0000-0000-0000FE060000}"/>
    <cellStyle name="Millares 3 2 3" xfId="1794" xr:uid="{00000000-0005-0000-0000-0000FF060000}"/>
    <cellStyle name="Millares 3 2 4" xfId="1795" xr:uid="{00000000-0005-0000-0000-000000070000}"/>
    <cellStyle name="Millares 3 2 5" xfId="1796" xr:uid="{00000000-0005-0000-0000-000001070000}"/>
    <cellStyle name="Millares 3 2 6" xfId="1797" xr:uid="{00000000-0005-0000-0000-000002070000}"/>
    <cellStyle name="Millares 3 3" xfId="1798" xr:uid="{00000000-0005-0000-0000-000003070000}"/>
    <cellStyle name="Millares 3 3 2" xfId="1799" xr:uid="{00000000-0005-0000-0000-000004070000}"/>
    <cellStyle name="Millares 3 3 2 2" xfId="1800" xr:uid="{00000000-0005-0000-0000-000005070000}"/>
    <cellStyle name="Millares 3 3 2 3" xfId="1801" xr:uid="{00000000-0005-0000-0000-000006070000}"/>
    <cellStyle name="Millares 3 3 2 4" xfId="1802" xr:uid="{00000000-0005-0000-0000-000007070000}"/>
    <cellStyle name="Millares 3 3 2 5" xfId="1803" xr:uid="{00000000-0005-0000-0000-000008070000}"/>
    <cellStyle name="Millares 3 3 3" xfId="1804" xr:uid="{00000000-0005-0000-0000-000009070000}"/>
    <cellStyle name="Millares 3 3 4" xfId="1805" xr:uid="{00000000-0005-0000-0000-00000A070000}"/>
    <cellStyle name="Millares 3 3 5" xfId="1806" xr:uid="{00000000-0005-0000-0000-00000B070000}"/>
    <cellStyle name="Millares 3 3 6" xfId="1807" xr:uid="{00000000-0005-0000-0000-00000C070000}"/>
    <cellStyle name="Millares 3 4" xfId="1808" xr:uid="{00000000-0005-0000-0000-00000D070000}"/>
    <cellStyle name="Millares 3 4 2" xfId="1809" xr:uid="{00000000-0005-0000-0000-00000E070000}"/>
    <cellStyle name="Millares 3 4 2 2" xfId="1810" xr:uid="{00000000-0005-0000-0000-00000F070000}"/>
    <cellStyle name="Millares 3 4 2 3" xfId="1811" xr:uid="{00000000-0005-0000-0000-000010070000}"/>
    <cellStyle name="Millares 3 4 2 4" xfId="1812" xr:uid="{00000000-0005-0000-0000-000011070000}"/>
    <cellStyle name="Millares 3 4 2 5" xfId="1813" xr:uid="{00000000-0005-0000-0000-000012070000}"/>
    <cellStyle name="Millares 3 4 3" xfId="1814" xr:uid="{00000000-0005-0000-0000-000013070000}"/>
    <cellStyle name="Millares 3 4 4" xfId="1815" xr:uid="{00000000-0005-0000-0000-000014070000}"/>
    <cellStyle name="Millares 3 4 5" xfId="1816" xr:uid="{00000000-0005-0000-0000-000015070000}"/>
    <cellStyle name="Millares 3 4 6" xfId="1817" xr:uid="{00000000-0005-0000-0000-000016070000}"/>
    <cellStyle name="Millares 3 5" xfId="1818" xr:uid="{00000000-0005-0000-0000-000017070000}"/>
    <cellStyle name="Millares 3 5 2" xfId="1819" xr:uid="{00000000-0005-0000-0000-000018070000}"/>
    <cellStyle name="Millares 3 5 2 2" xfId="1820" xr:uid="{00000000-0005-0000-0000-000019070000}"/>
    <cellStyle name="Millares 3 5 2 3" xfId="1821" xr:uid="{00000000-0005-0000-0000-00001A070000}"/>
    <cellStyle name="Millares 3 5 2 4" xfId="1822" xr:uid="{00000000-0005-0000-0000-00001B070000}"/>
    <cellStyle name="Millares 3 5 2 5" xfId="1823" xr:uid="{00000000-0005-0000-0000-00001C070000}"/>
    <cellStyle name="Millares 3 5 3" xfId="1824" xr:uid="{00000000-0005-0000-0000-00001D070000}"/>
    <cellStyle name="Millares 3 5 4" xfId="1825" xr:uid="{00000000-0005-0000-0000-00001E070000}"/>
    <cellStyle name="Millares 3 5 5" xfId="1826" xr:uid="{00000000-0005-0000-0000-00001F070000}"/>
    <cellStyle name="Millares 3 5 6" xfId="1827" xr:uid="{00000000-0005-0000-0000-000020070000}"/>
    <cellStyle name="Millares 3 6" xfId="1828" xr:uid="{00000000-0005-0000-0000-000021070000}"/>
    <cellStyle name="Millares 3 6 2" xfId="1829" xr:uid="{00000000-0005-0000-0000-000022070000}"/>
    <cellStyle name="Millares 3 6 3" xfId="1830" xr:uid="{00000000-0005-0000-0000-000023070000}"/>
    <cellStyle name="Millares 3 6 4" xfId="1831" xr:uid="{00000000-0005-0000-0000-000024070000}"/>
    <cellStyle name="Millares 3 6 5" xfId="1832" xr:uid="{00000000-0005-0000-0000-000025070000}"/>
    <cellStyle name="Millares 3 7" xfId="1833" xr:uid="{00000000-0005-0000-0000-000026070000}"/>
    <cellStyle name="Millares 3 8" xfId="1834" xr:uid="{00000000-0005-0000-0000-000027070000}"/>
    <cellStyle name="Millares 3 9" xfId="1835" xr:uid="{00000000-0005-0000-0000-000028070000}"/>
    <cellStyle name="Millares 30" xfId="1836" xr:uid="{00000000-0005-0000-0000-000029070000}"/>
    <cellStyle name="Millares 31" xfId="1837" xr:uid="{00000000-0005-0000-0000-00002A070000}"/>
    <cellStyle name="Millares 32" xfId="1838" xr:uid="{00000000-0005-0000-0000-00002B070000}"/>
    <cellStyle name="Millares 32 2" xfId="1839" xr:uid="{00000000-0005-0000-0000-00002C070000}"/>
    <cellStyle name="Millares 4" xfId="1840" xr:uid="{00000000-0005-0000-0000-00002D070000}"/>
    <cellStyle name="Millares 4 2" xfId="1841" xr:uid="{00000000-0005-0000-0000-00002E070000}"/>
    <cellStyle name="Millares 4 3" xfId="1842" xr:uid="{00000000-0005-0000-0000-00002F070000}"/>
    <cellStyle name="Millares 4 4" xfId="1843" xr:uid="{00000000-0005-0000-0000-000030070000}"/>
    <cellStyle name="Millares 4 5" xfId="1844" xr:uid="{00000000-0005-0000-0000-000031070000}"/>
    <cellStyle name="Millares 4 6" xfId="1845" xr:uid="{00000000-0005-0000-0000-000032070000}"/>
    <cellStyle name="Millares 4 7" xfId="1846" xr:uid="{00000000-0005-0000-0000-000033070000}"/>
    <cellStyle name="Millares 5" xfId="1847" xr:uid="{00000000-0005-0000-0000-000034070000}"/>
    <cellStyle name="Millares 5 2" xfId="1848" xr:uid="{00000000-0005-0000-0000-000035070000}"/>
    <cellStyle name="Millares 5 2 2" xfId="1849" xr:uid="{00000000-0005-0000-0000-000036070000}"/>
    <cellStyle name="Millares 5 2 2 2" xfId="1850" xr:uid="{00000000-0005-0000-0000-000037070000}"/>
    <cellStyle name="Millares 5 2 2 3" xfId="1851" xr:uid="{00000000-0005-0000-0000-000038070000}"/>
    <cellStyle name="Millares 5 2 2 4" xfId="1852" xr:uid="{00000000-0005-0000-0000-000039070000}"/>
    <cellStyle name="Millares 5 2 2 5" xfId="1853" xr:uid="{00000000-0005-0000-0000-00003A070000}"/>
    <cellStyle name="Millares 5 2 3" xfId="1854" xr:uid="{00000000-0005-0000-0000-00003B070000}"/>
    <cellStyle name="Millares 5 2 4" xfId="1855" xr:uid="{00000000-0005-0000-0000-00003C070000}"/>
    <cellStyle name="Millares 5 2 5" xfId="1856" xr:uid="{00000000-0005-0000-0000-00003D070000}"/>
    <cellStyle name="Millares 5 2 6" xfId="1857" xr:uid="{00000000-0005-0000-0000-00003E070000}"/>
    <cellStyle name="Millares 5 3" xfId="1858" xr:uid="{00000000-0005-0000-0000-00003F070000}"/>
    <cellStyle name="Millares 5 3 2" xfId="1859" xr:uid="{00000000-0005-0000-0000-000040070000}"/>
    <cellStyle name="Millares 5 3 2 2" xfId="1860" xr:uid="{00000000-0005-0000-0000-000041070000}"/>
    <cellStyle name="Millares 5 3 2 3" xfId="1861" xr:uid="{00000000-0005-0000-0000-000042070000}"/>
    <cellStyle name="Millares 5 3 2 4" xfId="1862" xr:uid="{00000000-0005-0000-0000-000043070000}"/>
    <cellStyle name="Millares 5 3 2 5" xfId="1863" xr:uid="{00000000-0005-0000-0000-000044070000}"/>
    <cellStyle name="Millares 5 3 3" xfId="1864" xr:uid="{00000000-0005-0000-0000-000045070000}"/>
    <cellStyle name="Millares 5 3 4" xfId="1865" xr:uid="{00000000-0005-0000-0000-000046070000}"/>
    <cellStyle name="Millares 5 3 5" xfId="1866" xr:uid="{00000000-0005-0000-0000-000047070000}"/>
    <cellStyle name="Millares 5 3 6" xfId="1867" xr:uid="{00000000-0005-0000-0000-000048070000}"/>
    <cellStyle name="Millares 5 4" xfId="1868" xr:uid="{00000000-0005-0000-0000-000049070000}"/>
    <cellStyle name="Millares 5 4 2" xfId="1869" xr:uid="{00000000-0005-0000-0000-00004A070000}"/>
    <cellStyle name="Millares 5 4 2 2" xfId="1870" xr:uid="{00000000-0005-0000-0000-00004B070000}"/>
    <cellStyle name="Millares 5 4 2 3" xfId="1871" xr:uid="{00000000-0005-0000-0000-00004C070000}"/>
    <cellStyle name="Millares 5 4 2 4" xfId="1872" xr:uid="{00000000-0005-0000-0000-00004D070000}"/>
    <cellStyle name="Millares 5 4 2 5" xfId="1873" xr:uid="{00000000-0005-0000-0000-00004E070000}"/>
    <cellStyle name="Millares 5 4 3" xfId="1874" xr:uid="{00000000-0005-0000-0000-00004F070000}"/>
    <cellStyle name="Millares 5 4 4" xfId="1875" xr:uid="{00000000-0005-0000-0000-000050070000}"/>
    <cellStyle name="Millares 5 4 5" xfId="1876" xr:uid="{00000000-0005-0000-0000-000051070000}"/>
    <cellStyle name="Millares 5 4 6" xfId="1877" xr:uid="{00000000-0005-0000-0000-000052070000}"/>
    <cellStyle name="Millares 5 5" xfId="1878" xr:uid="{00000000-0005-0000-0000-000053070000}"/>
    <cellStyle name="Millares 5 5 2" xfId="1879" xr:uid="{00000000-0005-0000-0000-000054070000}"/>
    <cellStyle name="Millares 5 5 2 2" xfId="1880" xr:uid="{00000000-0005-0000-0000-000055070000}"/>
    <cellStyle name="Millares 5 5 2 3" xfId="1881" xr:uid="{00000000-0005-0000-0000-000056070000}"/>
    <cellStyle name="Millares 5 5 2 4" xfId="1882" xr:uid="{00000000-0005-0000-0000-000057070000}"/>
    <cellStyle name="Millares 5 5 2 5" xfId="1883" xr:uid="{00000000-0005-0000-0000-000058070000}"/>
    <cellStyle name="Millares 5 5 3" xfId="1884" xr:uid="{00000000-0005-0000-0000-000059070000}"/>
    <cellStyle name="Millares 5 5 4" xfId="1885" xr:uid="{00000000-0005-0000-0000-00005A070000}"/>
    <cellStyle name="Millares 5 5 5" xfId="1886" xr:uid="{00000000-0005-0000-0000-00005B070000}"/>
    <cellStyle name="Millares 5 5 6" xfId="1887" xr:uid="{00000000-0005-0000-0000-00005C070000}"/>
    <cellStyle name="Millares 5 6" xfId="1888" xr:uid="{00000000-0005-0000-0000-00005D070000}"/>
    <cellStyle name="Millares 5 7" xfId="1889" xr:uid="{00000000-0005-0000-0000-00005E070000}"/>
    <cellStyle name="Millares 5 8" xfId="1890" xr:uid="{00000000-0005-0000-0000-00005F070000}"/>
    <cellStyle name="Millares 5 9" xfId="1891" xr:uid="{00000000-0005-0000-0000-000060070000}"/>
    <cellStyle name="Millares 6" xfId="1892" xr:uid="{00000000-0005-0000-0000-000061070000}"/>
    <cellStyle name="Millares 6 2" xfId="1893" xr:uid="{00000000-0005-0000-0000-000062070000}"/>
    <cellStyle name="Millares 6 2 2" xfId="1894" xr:uid="{00000000-0005-0000-0000-000063070000}"/>
    <cellStyle name="Millares 6 2 2 2" xfId="1895" xr:uid="{00000000-0005-0000-0000-000064070000}"/>
    <cellStyle name="Millares 6 2 2 3" xfId="1896" xr:uid="{00000000-0005-0000-0000-000065070000}"/>
    <cellStyle name="Millares 6 2 2 4" xfId="1897" xr:uid="{00000000-0005-0000-0000-000066070000}"/>
    <cellStyle name="Millares 6 2 2 5" xfId="1898" xr:uid="{00000000-0005-0000-0000-000067070000}"/>
    <cellStyle name="Millares 6 2 3" xfId="1899" xr:uid="{00000000-0005-0000-0000-000068070000}"/>
    <cellStyle name="Millares 6 2 4" xfId="1900" xr:uid="{00000000-0005-0000-0000-000069070000}"/>
    <cellStyle name="Millares 6 2 5" xfId="1901" xr:uid="{00000000-0005-0000-0000-00006A070000}"/>
    <cellStyle name="Millares 6 2 6" xfId="1902" xr:uid="{00000000-0005-0000-0000-00006B070000}"/>
    <cellStyle name="Millares 6 3" xfId="1903" xr:uid="{00000000-0005-0000-0000-00006C070000}"/>
    <cellStyle name="Millares 6 3 2" xfId="1904" xr:uid="{00000000-0005-0000-0000-00006D070000}"/>
    <cellStyle name="Millares 6 3 2 2" xfId="1905" xr:uid="{00000000-0005-0000-0000-00006E070000}"/>
    <cellStyle name="Millares 6 3 2 3" xfId="1906" xr:uid="{00000000-0005-0000-0000-00006F070000}"/>
    <cellStyle name="Millares 6 3 2 4" xfId="1907" xr:uid="{00000000-0005-0000-0000-000070070000}"/>
    <cellStyle name="Millares 6 3 2 5" xfId="1908" xr:uid="{00000000-0005-0000-0000-000071070000}"/>
    <cellStyle name="Millares 6 3 3" xfId="1909" xr:uid="{00000000-0005-0000-0000-000072070000}"/>
    <cellStyle name="Millares 6 3 4" xfId="1910" xr:uid="{00000000-0005-0000-0000-000073070000}"/>
    <cellStyle name="Millares 6 3 5" xfId="1911" xr:uid="{00000000-0005-0000-0000-000074070000}"/>
    <cellStyle name="Millares 6 3 6" xfId="1912" xr:uid="{00000000-0005-0000-0000-000075070000}"/>
    <cellStyle name="Millares 6 4" xfId="1913" xr:uid="{00000000-0005-0000-0000-000076070000}"/>
    <cellStyle name="Millares 6 4 2" xfId="1914" xr:uid="{00000000-0005-0000-0000-000077070000}"/>
    <cellStyle name="Millares 6 4 2 2" xfId="1915" xr:uid="{00000000-0005-0000-0000-000078070000}"/>
    <cellStyle name="Millares 6 4 2 3" xfId="1916" xr:uid="{00000000-0005-0000-0000-000079070000}"/>
    <cellStyle name="Millares 6 4 2 4" xfId="1917" xr:uid="{00000000-0005-0000-0000-00007A070000}"/>
    <cellStyle name="Millares 6 4 2 5" xfId="1918" xr:uid="{00000000-0005-0000-0000-00007B070000}"/>
    <cellStyle name="Millares 6 4 3" xfId="1919" xr:uid="{00000000-0005-0000-0000-00007C070000}"/>
    <cellStyle name="Millares 6 4 4" xfId="1920" xr:uid="{00000000-0005-0000-0000-00007D070000}"/>
    <cellStyle name="Millares 6 4 5" xfId="1921" xr:uid="{00000000-0005-0000-0000-00007E070000}"/>
    <cellStyle name="Millares 6 4 6" xfId="1922" xr:uid="{00000000-0005-0000-0000-00007F070000}"/>
    <cellStyle name="Millares 6 5" xfId="1923" xr:uid="{00000000-0005-0000-0000-000080070000}"/>
    <cellStyle name="Millares 6 5 2" xfId="1924" xr:uid="{00000000-0005-0000-0000-000081070000}"/>
    <cellStyle name="Millares 6 5 2 2" xfId="1925" xr:uid="{00000000-0005-0000-0000-000082070000}"/>
    <cellStyle name="Millares 6 5 2 3" xfId="1926" xr:uid="{00000000-0005-0000-0000-000083070000}"/>
    <cellStyle name="Millares 6 5 2 4" xfId="1927" xr:uid="{00000000-0005-0000-0000-000084070000}"/>
    <cellStyle name="Millares 6 5 2 5" xfId="1928" xr:uid="{00000000-0005-0000-0000-000085070000}"/>
    <cellStyle name="Millares 6 5 3" xfId="1929" xr:uid="{00000000-0005-0000-0000-000086070000}"/>
    <cellStyle name="Millares 6 5 4" xfId="1930" xr:uid="{00000000-0005-0000-0000-000087070000}"/>
    <cellStyle name="Millares 6 5 5" xfId="1931" xr:uid="{00000000-0005-0000-0000-000088070000}"/>
    <cellStyle name="Millares 6 5 6" xfId="1932" xr:uid="{00000000-0005-0000-0000-000089070000}"/>
    <cellStyle name="Millares 6 6" xfId="1933" xr:uid="{00000000-0005-0000-0000-00008A070000}"/>
    <cellStyle name="Millares 6 7" xfId="1934" xr:uid="{00000000-0005-0000-0000-00008B070000}"/>
    <cellStyle name="Millares 6 8" xfId="1935" xr:uid="{00000000-0005-0000-0000-00008C070000}"/>
    <cellStyle name="Millares 6 9" xfId="1936" xr:uid="{00000000-0005-0000-0000-00008D070000}"/>
    <cellStyle name="Millares 7" xfId="1937" xr:uid="{00000000-0005-0000-0000-00008E070000}"/>
    <cellStyle name="Millares 7 2" xfId="1938" xr:uid="{00000000-0005-0000-0000-00008F070000}"/>
    <cellStyle name="Millares 7 2 2" xfId="1939" xr:uid="{00000000-0005-0000-0000-000090070000}"/>
    <cellStyle name="Millares 7 2 3" xfId="1940" xr:uid="{00000000-0005-0000-0000-000091070000}"/>
    <cellStyle name="Millares 7 2 4" xfId="1941" xr:uid="{00000000-0005-0000-0000-000092070000}"/>
    <cellStyle name="Millares 7 2 5" xfId="1942" xr:uid="{00000000-0005-0000-0000-000093070000}"/>
    <cellStyle name="Millares 7 3" xfId="1943" xr:uid="{00000000-0005-0000-0000-000094070000}"/>
    <cellStyle name="Millares 7 4" xfId="1944" xr:uid="{00000000-0005-0000-0000-000095070000}"/>
    <cellStyle name="Millares 7 5" xfId="1945" xr:uid="{00000000-0005-0000-0000-000096070000}"/>
    <cellStyle name="Millares 7 6" xfId="1946" xr:uid="{00000000-0005-0000-0000-000097070000}"/>
    <cellStyle name="Millares 8" xfId="1947" xr:uid="{00000000-0005-0000-0000-000098070000}"/>
    <cellStyle name="Millares 8 2" xfId="1948" xr:uid="{00000000-0005-0000-0000-000099070000}"/>
    <cellStyle name="Millares 8 2 2" xfId="1949" xr:uid="{00000000-0005-0000-0000-00009A070000}"/>
    <cellStyle name="Millares 8 2 3" xfId="1950" xr:uid="{00000000-0005-0000-0000-00009B070000}"/>
    <cellStyle name="Millares 8 2 4" xfId="1951" xr:uid="{00000000-0005-0000-0000-00009C070000}"/>
    <cellStyle name="Millares 8 2 5" xfId="1952" xr:uid="{00000000-0005-0000-0000-00009D070000}"/>
    <cellStyle name="Millares 8 3" xfId="1953" xr:uid="{00000000-0005-0000-0000-00009E070000}"/>
    <cellStyle name="Millares 8 4" xfId="1954" xr:uid="{00000000-0005-0000-0000-00009F070000}"/>
    <cellStyle name="Millares 8 5" xfId="1955" xr:uid="{00000000-0005-0000-0000-0000A0070000}"/>
    <cellStyle name="Millares 8 6" xfId="1956" xr:uid="{00000000-0005-0000-0000-0000A1070000}"/>
    <cellStyle name="Millares 8 7" xfId="1957" xr:uid="{00000000-0005-0000-0000-0000A2070000}"/>
    <cellStyle name="Millares 9" xfId="1958" xr:uid="{00000000-0005-0000-0000-0000A3070000}"/>
    <cellStyle name="Millares 9 2" xfId="1959" xr:uid="{00000000-0005-0000-0000-0000A4070000}"/>
    <cellStyle name="Millares 9 2 2" xfId="1960" xr:uid="{00000000-0005-0000-0000-0000A5070000}"/>
    <cellStyle name="Millares 9 2 3" xfId="1961" xr:uid="{00000000-0005-0000-0000-0000A6070000}"/>
    <cellStyle name="Millares 9 2 4" xfId="1962" xr:uid="{00000000-0005-0000-0000-0000A7070000}"/>
    <cellStyle name="Millares 9 2 5" xfId="1963" xr:uid="{00000000-0005-0000-0000-0000A8070000}"/>
    <cellStyle name="Millares 9 3" xfId="1964" xr:uid="{00000000-0005-0000-0000-0000A9070000}"/>
    <cellStyle name="Millares 9 4" xfId="1965" xr:uid="{00000000-0005-0000-0000-0000AA070000}"/>
    <cellStyle name="Millares 9 5" xfId="1966" xr:uid="{00000000-0005-0000-0000-0000AB070000}"/>
    <cellStyle name="Millares 9 6" xfId="1967" xr:uid="{00000000-0005-0000-0000-0000AC070000}"/>
    <cellStyle name="Moneda" xfId="2798" builtinId="4"/>
    <cellStyle name="Moneda 2" xfId="3" xr:uid="{00000000-0005-0000-0000-0000AE070000}"/>
    <cellStyle name="Moneda 2 2" xfId="1968" xr:uid="{00000000-0005-0000-0000-0000AF070000}"/>
    <cellStyle name="Moneda 2 3" xfId="1969" xr:uid="{00000000-0005-0000-0000-0000B0070000}"/>
    <cellStyle name="Moneda 2 4" xfId="1970" xr:uid="{00000000-0005-0000-0000-0000B1070000}"/>
    <cellStyle name="Moneda 2 5" xfId="1971" xr:uid="{00000000-0005-0000-0000-0000B2070000}"/>
    <cellStyle name="Moneda 3" xfId="1972" xr:uid="{00000000-0005-0000-0000-0000B3070000}"/>
    <cellStyle name="Moneda 3 2" xfId="1973" xr:uid="{00000000-0005-0000-0000-0000B4070000}"/>
    <cellStyle name="Moneda 3 3" xfId="1974" xr:uid="{00000000-0005-0000-0000-0000B5070000}"/>
    <cellStyle name="Moneda 4" xfId="1975" xr:uid="{00000000-0005-0000-0000-0000B6070000}"/>
    <cellStyle name="Moneda 4 2" xfId="1976" xr:uid="{00000000-0005-0000-0000-0000B7070000}"/>
    <cellStyle name="Moneda 5" xfId="1977" xr:uid="{00000000-0005-0000-0000-0000B8070000}"/>
    <cellStyle name="Moneda 6" xfId="1978" xr:uid="{00000000-0005-0000-0000-0000B9070000}"/>
    <cellStyle name="Neutral 2" xfId="1979" xr:uid="{00000000-0005-0000-0000-0000BA070000}"/>
    <cellStyle name="Neutral 3" xfId="1980" xr:uid="{00000000-0005-0000-0000-0000BB070000}"/>
    <cellStyle name="Neutral 4" xfId="1981" xr:uid="{00000000-0005-0000-0000-0000BC070000}"/>
    <cellStyle name="Neutral 5" xfId="1982" xr:uid="{00000000-0005-0000-0000-0000BD070000}"/>
    <cellStyle name="Neutral 6" xfId="1983" xr:uid="{00000000-0005-0000-0000-0000BE070000}"/>
    <cellStyle name="Normal" xfId="0" builtinId="0"/>
    <cellStyle name="Normal 10" xfId="1984" xr:uid="{00000000-0005-0000-0000-0000C0070000}"/>
    <cellStyle name="Normal 10 2" xfId="1985" xr:uid="{00000000-0005-0000-0000-0000C1070000}"/>
    <cellStyle name="Normal 10 2 2" xfId="1986" xr:uid="{00000000-0005-0000-0000-0000C2070000}"/>
    <cellStyle name="Normal 10 2 3" xfId="1987" xr:uid="{00000000-0005-0000-0000-0000C3070000}"/>
    <cellStyle name="Normal 10 2 4" xfId="1988" xr:uid="{00000000-0005-0000-0000-0000C4070000}"/>
    <cellStyle name="Normal 10 2 5" xfId="1989" xr:uid="{00000000-0005-0000-0000-0000C5070000}"/>
    <cellStyle name="Normal 10 3" xfId="1990" xr:uid="{00000000-0005-0000-0000-0000C6070000}"/>
    <cellStyle name="Normal 10 4" xfId="1991" xr:uid="{00000000-0005-0000-0000-0000C7070000}"/>
    <cellStyle name="Normal 10 5" xfId="1992" xr:uid="{00000000-0005-0000-0000-0000C8070000}"/>
    <cellStyle name="Normal 10 6" xfId="1993" xr:uid="{00000000-0005-0000-0000-0000C9070000}"/>
    <cellStyle name="Normal 11" xfId="1994" xr:uid="{00000000-0005-0000-0000-0000CA070000}"/>
    <cellStyle name="Normal 12" xfId="1995" xr:uid="{00000000-0005-0000-0000-0000CB070000}"/>
    <cellStyle name="Normal 12 2" xfId="1996" xr:uid="{00000000-0005-0000-0000-0000CC070000}"/>
    <cellStyle name="Normal 12 3" xfId="1997" xr:uid="{00000000-0005-0000-0000-0000CD070000}"/>
    <cellStyle name="Normal 12 4" xfId="1998" xr:uid="{00000000-0005-0000-0000-0000CE070000}"/>
    <cellStyle name="Normal 12 5" xfId="1999" xr:uid="{00000000-0005-0000-0000-0000CF070000}"/>
    <cellStyle name="Normal 13" xfId="2000" xr:uid="{00000000-0005-0000-0000-0000D0070000}"/>
    <cellStyle name="Normal 13 2" xfId="2001" xr:uid="{00000000-0005-0000-0000-0000D1070000}"/>
    <cellStyle name="Normal 13 3" xfId="2002" xr:uid="{00000000-0005-0000-0000-0000D2070000}"/>
    <cellStyle name="Normal 13 4" xfId="2003" xr:uid="{00000000-0005-0000-0000-0000D3070000}"/>
    <cellStyle name="Normal 13 5" xfId="2004" xr:uid="{00000000-0005-0000-0000-0000D4070000}"/>
    <cellStyle name="Normal 14" xfId="2005" xr:uid="{00000000-0005-0000-0000-0000D5070000}"/>
    <cellStyle name="Normal 14 2" xfId="2006" xr:uid="{00000000-0005-0000-0000-0000D6070000}"/>
    <cellStyle name="Normal 14 3" xfId="2007" xr:uid="{00000000-0005-0000-0000-0000D7070000}"/>
    <cellStyle name="Normal 14 4" xfId="2008" xr:uid="{00000000-0005-0000-0000-0000D8070000}"/>
    <cellStyle name="Normal 14 5" xfId="2009" xr:uid="{00000000-0005-0000-0000-0000D9070000}"/>
    <cellStyle name="Normal 15" xfId="2010" xr:uid="{00000000-0005-0000-0000-0000DA070000}"/>
    <cellStyle name="Normal 15 2" xfId="2011" xr:uid="{00000000-0005-0000-0000-0000DB070000}"/>
    <cellStyle name="Normal 15 3" xfId="2012" xr:uid="{00000000-0005-0000-0000-0000DC070000}"/>
    <cellStyle name="Normal 15 4" xfId="2013" xr:uid="{00000000-0005-0000-0000-0000DD070000}"/>
    <cellStyle name="Normal 15 5" xfId="2014" xr:uid="{00000000-0005-0000-0000-0000DE070000}"/>
    <cellStyle name="Normal 16" xfId="2015" xr:uid="{00000000-0005-0000-0000-0000DF070000}"/>
    <cellStyle name="Normal 17" xfId="2016" xr:uid="{00000000-0005-0000-0000-0000E0070000}"/>
    <cellStyle name="Normal 18" xfId="2017" xr:uid="{00000000-0005-0000-0000-0000E1070000}"/>
    <cellStyle name="Normal 19" xfId="2018" xr:uid="{00000000-0005-0000-0000-0000E2070000}"/>
    <cellStyle name="Normal 19 2" xfId="2019" xr:uid="{00000000-0005-0000-0000-0000E3070000}"/>
    <cellStyle name="Normal 2" xfId="2020" xr:uid="{00000000-0005-0000-0000-0000E4070000}"/>
    <cellStyle name="Normal 2 10" xfId="2021" xr:uid="{00000000-0005-0000-0000-0000E5070000}"/>
    <cellStyle name="Normal 2 11" xfId="2022" xr:uid="{00000000-0005-0000-0000-0000E6070000}"/>
    <cellStyle name="Normal 2 12" xfId="2023" xr:uid="{00000000-0005-0000-0000-0000E7070000}"/>
    <cellStyle name="Normal 2 12 2" xfId="2024" xr:uid="{00000000-0005-0000-0000-0000E8070000}"/>
    <cellStyle name="Normal 2 2" xfId="2025" xr:uid="{00000000-0005-0000-0000-0000E9070000}"/>
    <cellStyle name="Normal 2 2 2" xfId="2026" xr:uid="{00000000-0005-0000-0000-0000EA070000}"/>
    <cellStyle name="Normal 2 2 2 2" xfId="2027" xr:uid="{00000000-0005-0000-0000-0000EB070000}"/>
    <cellStyle name="Normal 2 2 2 2 2" xfId="2028" xr:uid="{00000000-0005-0000-0000-0000EC070000}"/>
    <cellStyle name="Normal 2 2 2 3" xfId="2029" xr:uid="{00000000-0005-0000-0000-0000ED070000}"/>
    <cellStyle name="Normal 2 2 2 4" xfId="2030" xr:uid="{00000000-0005-0000-0000-0000EE070000}"/>
    <cellStyle name="Normal 2 2 2 5" xfId="2031" xr:uid="{00000000-0005-0000-0000-0000EF070000}"/>
    <cellStyle name="Normal 2 2 3" xfId="2032" xr:uid="{00000000-0005-0000-0000-0000F0070000}"/>
    <cellStyle name="Normal 2 2 3 2" xfId="2033" xr:uid="{00000000-0005-0000-0000-0000F1070000}"/>
    <cellStyle name="Normal 2 2 4" xfId="2034" xr:uid="{00000000-0005-0000-0000-0000F2070000}"/>
    <cellStyle name="Normal 2 2 5" xfId="2035" xr:uid="{00000000-0005-0000-0000-0000F3070000}"/>
    <cellStyle name="Normal 2 2 6" xfId="2036" xr:uid="{00000000-0005-0000-0000-0000F4070000}"/>
    <cellStyle name="Normal 2 2 7" xfId="2037" xr:uid="{00000000-0005-0000-0000-0000F5070000}"/>
    <cellStyle name="Normal 2 2 8" xfId="2038" xr:uid="{00000000-0005-0000-0000-0000F6070000}"/>
    <cellStyle name="Normal 2 2 9" xfId="2039" xr:uid="{00000000-0005-0000-0000-0000F7070000}"/>
    <cellStyle name="Normal 2 3" xfId="2040" xr:uid="{00000000-0005-0000-0000-0000F8070000}"/>
    <cellStyle name="Normal 2 3 2" xfId="2041" xr:uid="{00000000-0005-0000-0000-0000F9070000}"/>
    <cellStyle name="Normal 2 3 2 2" xfId="2042" xr:uid="{00000000-0005-0000-0000-0000FA070000}"/>
    <cellStyle name="Normal 2 3 2 3" xfId="2043" xr:uid="{00000000-0005-0000-0000-0000FB070000}"/>
    <cellStyle name="Normal 2 3 2 4" xfId="2044" xr:uid="{00000000-0005-0000-0000-0000FC070000}"/>
    <cellStyle name="Normal 2 3 2 5" xfId="2045" xr:uid="{00000000-0005-0000-0000-0000FD070000}"/>
    <cellStyle name="Normal 2 3 3" xfId="2046" xr:uid="{00000000-0005-0000-0000-0000FE070000}"/>
    <cellStyle name="Normal 2 3 4" xfId="2047" xr:uid="{00000000-0005-0000-0000-0000FF070000}"/>
    <cellStyle name="Normal 2 3 5" xfId="2048" xr:uid="{00000000-0005-0000-0000-000000080000}"/>
    <cellStyle name="Normal 2 3 6" xfId="2049" xr:uid="{00000000-0005-0000-0000-000001080000}"/>
    <cellStyle name="Normal 2 4" xfId="2050" xr:uid="{00000000-0005-0000-0000-000002080000}"/>
    <cellStyle name="Normal 2 4 2" xfId="2051" xr:uid="{00000000-0005-0000-0000-000003080000}"/>
    <cellStyle name="Normal 2 4 2 2" xfId="2052" xr:uid="{00000000-0005-0000-0000-000004080000}"/>
    <cellStyle name="Normal 2 4 2 3" xfId="2053" xr:uid="{00000000-0005-0000-0000-000005080000}"/>
    <cellStyle name="Normal 2 4 2 4" xfId="2054" xr:uid="{00000000-0005-0000-0000-000006080000}"/>
    <cellStyle name="Normal 2 4 2 5" xfId="2055" xr:uid="{00000000-0005-0000-0000-000007080000}"/>
    <cellStyle name="Normal 2 4 3" xfId="2056" xr:uid="{00000000-0005-0000-0000-000008080000}"/>
    <cellStyle name="Normal 2 4 4" xfId="2057" xr:uid="{00000000-0005-0000-0000-000009080000}"/>
    <cellStyle name="Normal 2 4 5" xfId="2058" xr:uid="{00000000-0005-0000-0000-00000A080000}"/>
    <cellStyle name="Normal 2 4 6" xfId="2059" xr:uid="{00000000-0005-0000-0000-00000B080000}"/>
    <cellStyle name="Normal 2 5" xfId="2060" xr:uid="{00000000-0005-0000-0000-00000C080000}"/>
    <cellStyle name="Normal 2 5 2" xfId="2061" xr:uid="{00000000-0005-0000-0000-00000D080000}"/>
    <cellStyle name="Normal 2 5 2 2" xfId="2062" xr:uid="{00000000-0005-0000-0000-00000E080000}"/>
    <cellStyle name="Normal 2 5 2 3" xfId="2063" xr:uid="{00000000-0005-0000-0000-00000F080000}"/>
    <cellStyle name="Normal 2 5 2 4" xfId="2064" xr:uid="{00000000-0005-0000-0000-000010080000}"/>
    <cellStyle name="Normal 2 5 2 5" xfId="2065" xr:uid="{00000000-0005-0000-0000-000011080000}"/>
    <cellStyle name="Normal 2 5 3" xfId="2066" xr:uid="{00000000-0005-0000-0000-000012080000}"/>
    <cellStyle name="Normal 2 5 4" xfId="2067" xr:uid="{00000000-0005-0000-0000-000013080000}"/>
    <cellStyle name="Normal 2 5 5" xfId="2068" xr:uid="{00000000-0005-0000-0000-000014080000}"/>
    <cellStyle name="Normal 2 5 6" xfId="2069" xr:uid="{00000000-0005-0000-0000-000015080000}"/>
    <cellStyle name="Normal 2 6" xfId="2070" xr:uid="{00000000-0005-0000-0000-000016080000}"/>
    <cellStyle name="Normal 2 6 2" xfId="2071" xr:uid="{00000000-0005-0000-0000-000017080000}"/>
    <cellStyle name="Normal 2 6 3" xfId="2072" xr:uid="{00000000-0005-0000-0000-000018080000}"/>
    <cellStyle name="Normal 2 6 4" xfId="2073" xr:uid="{00000000-0005-0000-0000-000019080000}"/>
    <cellStyle name="Normal 2 6 5" xfId="2074" xr:uid="{00000000-0005-0000-0000-00001A080000}"/>
    <cellStyle name="Normal 2 7" xfId="2075" xr:uid="{00000000-0005-0000-0000-00001B080000}"/>
    <cellStyle name="Normal 2 7 2" xfId="2076" xr:uid="{00000000-0005-0000-0000-00001C080000}"/>
    <cellStyle name="Normal 2 8" xfId="2077" xr:uid="{00000000-0005-0000-0000-00001D080000}"/>
    <cellStyle name="Normal 2 8 2" xfId="2078" xr:uid="{00000000-0005-0000-0000-00001E080000}"/>
    <cellStyle name="Normal 2 9" xfId="2079" xr:uid="{00000000-0005-0000-0000-00001F080000}"/>
    <cellStyle name="Normal 20" xfId="2080" xr:uid="{00000000-0005-0000-0000-000020080000}"/>
    <cellStyle name="Normal 21" xfId="2081" xr:uid="{00000000-0005-0000-0000-000021080000}"/>
    <cellStyle name="Normal 22" xfId="2082" xr:uid="{00000000-0005-0000-0000-000022080000}"/>
    <cellStyle name="Normal 23" xfId="2083" xr:uid="{00000000-0005-0000-0000-000023080000}"/>
    <cellStyle name="Normal 24" xfId="2084" xr:uid="{00000000-0005-0000-0000-000024080000}"/>
    <cellStyle name="Normal 25" xfId="2085" xr:uid="{00000000-0005-0000-0000-000025080000}"/>
    <cellStyle name="Normal 25 2" xfId="2086" xr:uid="{00000000-0005-0000-0000-000026080000}"/>
    <cellStyle name="Normal 25 2 2" xfId="2087" xr:uid="{00000000-0005-0000-0000-000027080000}"/>
    <cellStyle name="Normal 25 3" xfId="2088" xr:uid="{00000000-0005-0000-0000-000028080000}"/>
    <cellStyle name="Normal 25 4" xfId="2089" xr:uid="{00000000-0005-0000-0000-000029080000}"/>
    <cellStyle name="Normal 26" xfId="2090" xr:uid="{00000000-0005-0000-0000-00002A080000}"/>
    <cellStyle name="Normal 27" xfId="2091" xr:uid="{00000000-0005-0000-0000-00002B080000}"/>
    <cellStyle name="Normal 28" xfId="2092" xr:uid="{00000000-0005-0000-0000-00002C080000}"/>
    <cellStyle name="Normal 29" xfId="2093" xr:uid="{00000000-0005-0000-0000-00002D080000}"/>
    <cellStyle name="Normal 3" xfId="2094" xr:uid="{00000000-0005-0000-0000-00002E080000}"/>
    <cellStyle name="Normal 3 10" xfId="2095" xr:uid="{00000000-0005-0000-0000-00002F080000}"/>
    <cellStyle name="Normal 3 11" xfId="2096" xr:uid="{00000000-0005-0000-0000-000030080000}"/>
    <cellStyle name="Normal 3 12" xfId="2097" xr:uid="{00000000-0005-0000-0000-000031080000}"/>
    <cellStyle name="Normal 3 2" xfId="2098" xr:uid="{00000000-0005-0000-0000-000032080000}"/>
    <cellStyle name="Normal 3 2 2" xfId="2099" xr:uid="{00000000-0005-0000-0000-000033080000}"/>
    <cellStyle name="Normal 3 2 2 2" xfId="2100" xr:uid="{00000000-0005-0000-0000-000034080000}"/>
    <cellStyle name="Normal 3 2 2 3" xfId="2101" xr:uid="{00000000-0005-0000-0000-000035080000}"/>
    <cellStyle name="Normal 3 2 2 4" xfId="2102" xr:uid="{00000000-0005-0000-0000-000036080000}"/>
    <cellStyle name="Normal 3 2 2 5" xfId="2103" xr:uid="{00000000-0005-0000-0000-000037080000}"/>
    <cellStyle name="Normal 3 2 3" xfId="2104" xr:uid="{00000000-0005-0000-0000-000038080000}"/>
    <cellStyle name="Normal 3 2 4" xfId="2105" xr:uid="{00000000-0005-0000-0000-000039080000}"/>
    <cellStyle name="Normal 3 2 5" xfId="2106" xr:uid="{00000000-0005-0000-0000-00003A080000}"/>
    <cellStyle name="Normal 3 2 6" xfId="2107" xr:uid="{00000000-0005-0000-0000-00003B080000}"/>
    <cellStyle name="Normal 3 3" xfId="2108" xr:uid="{00000000-0005-0000-0000-00003C080000}"/>
    <cellStyle name="Normal 3 3 2" xfId="2109" xr:uid="{00000000-0005-0000-0000-00003D080000}"/>
    <cellStyle name="Normal 3 3 2 2" xfId="2110" xr:uid="{00000000-0005-0000-0000-00003E080000}"/>
    <cellStyle name="Normal 3 3 2 3" xfId="2111" xr:uid="{00000000-0005-0000-0000-00003F080000}"/>
    <cellStyle name="Normal 3 3 2 4" xfId="2112" xr:uid="{00000000-0005-0000-0000-000040080000}"/>
    <cellStyle name="Normal 3 3 2 5" xfId="2113" xr:uid="{00000000-0005-0000-0000-000041080000}"/>
    <cellStyle name="Normal 3 3 3" xfId="2114" xr:uid="{00000000-0005-0000-0000-000042080000}"/>
    <cellStyle name="Normal 3 3 4" xfId="2115" xr:uid="{00000000-0005-0000-0000-000043080000}"/>
    <cellStyle name="Normal 3 3 5" xfId="2116" xr:uid="{00000000-0005-0000-0000-000044080000}"/>
    <cellStyle name="Normal 3 3 6" xfId="2117" xr:uid="{00000000-0005-0000-0000-000045080000}"/>
    <cellStyle name="Normal 3 4" xfId="2118" xr:uid="{00000000-0005-0000-0000-000046080000}"/>
    <cellStyle name="Normal 3 4 2" xfId="2119" xr:uid="{00000000-0005-0000-0000-000047080000}"/>
    <cellStyle name="Normal 3 4 2 2" xfId="2120" xr:uid="{00000000-0005-0000-0000-000048080000}"/>
    <cellStyle name="Normal 3 4 2 3" xfId="2121" xr:uid="{00000000-0005-0000-0000-000049080000}"/>
    <cellStyle name="Normal 3 4 2 4" xfId="2122" xr:uid="{00000000-0005-0000-0000-00004A080000}"/>
    <cellStyle name="Normal 3 4 2 5" xfId="2123" xr:uid="{00000000-0005-0000-0000-00004B080000}"/>
    <cellStyle name="Normal 3 4 3" xfId="2124" xr:uid="{00000000-0005-0000-0000-00004C080000}"/>
    <cellStyle name="Normal 3 4 4" xfId="2125" xr:uid="{00000000-0005-0000-0000-00004D080000}"/>
    <cellStyle name="Normal 3 4 5" xfId="2126" xr:uid="{00000000-0005-0000-0000-00004E080000}"/>
    <cellStyle name="Normal 3 4 6" xfId="2127" xr:uid="{00000000-0005-0000-0000-00004F080000}"/>
    <cellStyle name="Normal 3 5" xfId="2128" xr:uid="{00000000-0005-0000-0000-000050080000}"/>
    <cellStyle name="Normal 3 5 2" xfId="2129" xr:uid="{00000000-0005-0000-0000-000051080000}"/>
    <cellStyle name="Normal 3 5 2 2" xfId="2130" xr:uid="{00000000-0005-0000-0000-000052080000}"/>
    <cellStyle name="Normal 3 5 2 3" xfId="2131" xr:uid="{00000000-0005-0000-0000-000053080000}"/>
    <cellStyle name="Normal 3 5 2 4" xfId="2132" xr:uid="{00000000-0005-0000-0000-000054080000}"/>
    <cellStyle name="Normal 3 5 2 5" xfId="2133" xr:uid="{00000000-0005-0000-0000-000055080000}"/>
    <cellStyle name="Normal 3 5 3" xfId="2134" xr:uid="{00000000-0005-0000-0000-000056080000}"/>
    <cellStyle name="Normal 3 5 4" xfId="2135" xr:uid="{00000000-0005-0000-0000-000057080000}"/>
    <cellStyle name="Normal 3 5 5" xfId="2136" xr:uid="{00000000-0005-0000-0000-000058080000}"/>
    <cellStyle name="Normal 3 5 6" xfId="2137" xr:uid="{00000000-0005-0000-0000-000059080000}"/>
    <cellStyle name="Normal 3 6" xfId="2138" xr:uid="{00000000-0005-0000-0000-00005A080000}"/>
    <cellStyle name="Normal 3 6 2" xfId="2139" xr:uid="{00000000-0005-0000-0000-00005B080000}"/>
    <cellStyle name="Normal 3 6 3" xfId="2140" xr:uid="{00000000-0005-0000-0000-00005C080000}"/>
    <cellStyle name="Normal 3 6 4" xfId="2141" xr:uid="{00000000-0005-0000-0000-00005D080000}"/>
    <cellStyle name="Normal 3 6 5" xfId="2142" xr:uid="{00000000-0005-0000-0000-00005E080000}"/>
    <cellStyle name="Normal 3 7" xfId="2143" xr:uid="{00000000-0005-0000-0000-00005F080000}"/>
    <cellStyle name="Normal 3 8" xfId="2144" xr:uid="{00000000-0005-0000-0000-000060080000}"/>
    <cellStyle name="Normal 3 9" xfId="2145" xr:uid="{00000000-0005-0000-0000-000061080000}"/>
    <cellStyle name="Normal 30" xfId="2146" xr:uid="{00000000-0005-0000-0000-000062080000}"/>
    <cellStyle name="Normal 31" xfId="2147" xr:uid="{00000000-0005-0000-0000-000063080000}"/>
    <cellStyle name="Normal 32" xfId="2148" xr:uid="{00000000-0005-0000-0000-000064080000}"/>
    <cellStyle name="Normal 33" xfId="2149" xr:uid="{00000000-0005-0000-0000-000065080000}"/>
    <cellStyle name="Normal 34" xfId="2150" xr:uid="{00000000-0005-0000-0000-000066080000}"/>
    <cellStyle name="Normal 35" xfId="2151" xr:uid="{00000000-0005-0000-0000-000067080000}"/>
    <cellStyle name="Normal 36" xfId="2152" xr:uid="{00000000-0005-0000-0000-000068080000}"/>
    <cellStyle name="Normal 37" xfId="2153" xr:uid="{00000000-0005-0000-0000-000069080000}"/>
    <cellStyle name="Normal 38" xfId="2154" xr:uid="{00000000-0005-0000-0000-00006A080000}"/>
    <cellStyle name="Normal 39" xfId="2155" xr:uid="{00000000-0005-0000-0000-00006B080000}"/>
    <cellStyle name="Normal 4" xfId="2156" xr:uid="{00000000-0005-0000-0000-00006C080000}"/>
    <cellStyle name="Normal 4 10" xfId="2157" xr:uid="{00000000-0005-0000-0000-00006D080000}"/>
    <cellStyle name="Normal 4 11" xfId="2158" xr:uid="{00000000-0005-0000-0000-00006E080000}"/>
    <cellStyle name="Normal 4 2" xfId="2159" xr:uid="{00000000-0005-0000-0000-00006F080000}"/>
    <cellStyle name="Normal 4 2 2" xfId="2160" xr:uid="{00000000-0005-0000-0000-000070080000}"/>
    <cellStyle name="Normal 4 2 2 2" xfId="2161" xr:uid="{00000000-0005-0000-0000-000071080000}"/>
    <cellStyle name="Normal 4 2 2 3" xfId="2162" xr:uid="{00000000-0005-0000-0000-000072080000}"/>
    <cellStyle name="Normal 4 2 2 4" xfId="2163" xr:uid="{00000000-0005-0000-0000-000073080000}"/>
    <cellStyle name="Normal 4 2 2 5" xfId="2164" xr:uid="{00000000-0005-0000-0000-000074080000}"/>
    <cellStyle name="Normal 4 2 3" xfId="2165" xr:uid="{00000000-0005-0000-0000-000075080000}"/>
    <cellStyle name="Normal 4 2 4" xfId="2166" xr:uid="{00000000-0005-0000-0000-000076080000}"/>
    <cellStyle name="Normal 4 2 5" xfId="2167" xr:uid="{00000000-0005-0000-0000-000077080000}"/>
    <cellStyle name="Normal 4 2 6" xfId="2168" xr:uid="{00000000-0005-0000-0000-000078080000}"/>
    <cellStyle name="Normal 4 3" xfId="2169" xr:uid="{00000000-0005-0000-0000-000079080000}"/>
    <cellStyle name="Normal 4 3 2" xfId="2170" xr:uid="{00000000-0005-0000-0000-00007A080000}"/>
    <cellStyle name="Normal 4 3 2 2" xfId="2171" xr:uid="{00000000-0005-0000-0000-00007B080000}"/>
    <cellStyle name="Normal 4 3 2 3" xfId="2172" xr:uid="{00000000-0005-0000-0000-00007C080000}"/>
    <cellStyle name="Normal 4 3 2 4" xfId="2173" xr:uid="{00000000-0005-0000-0000-00007D080000}"/>
    <cellStyle name="Normal 4 3 2 5" xfId="2174" xr:uid="{00000000-0005-0000-0000-00007E080000}"/>
    <cellStyle name="Normal 4 3 3" xfId="2175" xr:uid="{00000000-0005-0000-0000-00007F080000}"/>
    <cellStyle name="Normal 4 3 4" xfId="2176" xr:uid="{00000000-0005-0000-0000-000080080000}"/>
    <cellStyle name="Normal 4 3 5" xfId="2177" xr:uid="{00000000-0005-0000-0000-000081080000}"/>
    <cellStyle name="Normal 4 3 6" xfId="2178" xr:uid="{00000000-0005-0000-0000-000082080000}"/>
    <cellStyle name="Normal 4 4" xfId="2179" xr:uid="{00000000-0005-0000-0000-000083080000}"/>
    <cellStyle name="Normal 4 4 2" xfId="2180" xr:uid="{00000000-0005-0000-0000-000084080000}"/>
    <cellStyle name="Normal 4 4 2 2" xfId="2181" xr:uid="{00000000-0005-0000-0000-000085080000}"/>
    <cellStyle name="Normal 4 4 2 3" xfId="2182" xr:uid="{00000000-0005-0000-0000-000086080000}"/>
    <cellStyle name="Normal 4 4 2 4" xfId="2183" xr:uid="{00000000-0005-0000-0000-000087080000}"/>
    <cellStyle name="Normal 4 4 2 5" xfId="2184" xr:uid="{00000000-0005-0000-0000-000088080000}"/>
    <cellStyle name="Normal 4 4 3" xfId="2185" xr:uid="{00000000-0005-0000-0000-000089080000}"/>
    <cellStyle name="Normal 4 4 4" xfId="2186" xr:uid="{00000000-0005-0000-0000-00008A080000}"/>
    <cellStyle name="Normal 4 4 5" xfId="2187" xr:uid="{00000000-0005-0000-0000-00008B080000}"/>
    <cellStyle name="Normal 4 4 6" xfId="2188" xr:uid="{00000000-0005-0000-0000-00008C080000}"/>
    <cellStyle name="Normal 4 5" xfId="2189" xr:uid="{00000000-0005-0000-0000-00008D080000}"/>
    <cellStyle name="Normal 4 5 2" xfId="2190" xr:uid="{00000000-0005-0000-0000-00008E080000}"/>
    <cellStyle name="Normal 4 5 2 2" xfId="2191" xr:uid="{00000000-0005-0000-0000-00008F080000}"/>
    <cellStyle name="Normal 4 5 2 3" xfId="2192" xr:uid="{00000000-0005-0000-0000-000090080000}"/>
    <cellStyle name="Normal 4 5 2 4" xfId="2193" xr:uid="{00000000-0005-0000-0000-000091080000}"/>
    <cellStyle name="Normal 4 5 2 5" xfId="2194" xr:uid="{00000000-0005-0000-0000-000092080000}"/>
    <cellStyle name="Normal 4 5 3" xfId="2195" xr:uid="{00000000-0005-0000-0000-000093080000}"/>
    <cellStyle name="Normal 4 5 4" xfId="2196" xr:uid="{00000000-0005-0000-0000-000094080000}"/>
    <cellStyle name="Normal 4 5 5" xfId="2197" xr:uid="{00000000-0005-0000-0000-000095080000}"/>
    <cellStyle name="Normal 4 5 6" xfId="2198" xr:uid="{00000000-0005-0000-0000-000096080000}"/>
    <cellStyle name="Normal 4 6" xfId="2199" xr:uid="{00000000-0005-0000-0000-000097080000}"/>
    <cellStyle name="Normal 4 7" xfId="2200" xr:uid="{00000000-0005-0000-0000-000098080000}"/>
    <cellStyle name="Normal 4 8" xfId="2201" xr:uid="{00000000-0005-0000-0000-000099080000}"/>
    <cellStyle name="Normal 4 9" xfId="2202" xr:uid="{00000000-0005-0000-0000-00009A080000}"/>
    <cellStyle name="Normal 40" xfId="2203" xr:uid="{00000000-0005-0000-0000-00009B080000}"/>
    <cellStyle name="Normal 40 2" xfId="2204" xr:uid="{00000000-0005-0000-0000-00009C080000}"/>
    <cellStyle name="Normal 41" xfId="2205" xr:uid="{00000000-0005-0000-0000-00009D080000}"/>
    <cellStyle name="Normal 42" xfId="2206" xr:uid="{00000000-0005-0000-0000-00009E080000}"/>
    <cellStyle name="Normal 43" xfId="2207" xr:uid="{00000000-0005-0000-0000-00009F080000}"/>
    <cellStyle name="Normal 44" xfId="2208" xr:uid="{00000000-0005-0000-0000-0000A0080000}"/>
    <cellStyle name="Normal 45" xfId="2209" xr:uid="{00000000-0005-0000-0000-0000A1080000}"/>
    <cellStyle name="Normal 46" xfId="2210" xr:uid="{00000000-0005-0000-0000-0000A2080000}"/>
    <cellStyle name="Normal 47" xfId="2211" xr:uid="{00000000-0005-0000-0000-0000A3080000}"/>
    <cellStyle name="Normal 48" xfId="2212" xr:uid="{00000000-0005-0000-0000-0000A4080000}"/>
    <cellStyle name="Normal 49" xfId="2213" xr:uid="{00000000-0005-0000-0000-0000A5080000}"/>
    <cellStyle name="Normal 5" xfId="2214" xr:uid="{00000000-0005-0000-0000-0000A6080000}"/>
    <cellStyle name="Normal 5 2" xfId="2215" xr:uid="{00000000-0005-0000-0000-0000A7080000}"/>
    <cellStyle name="Normal 5 2 2" xfId="2216" xr:uid="{00000000-0005-0000-0000-0000A8080000}"/>
    <cellStyle name="Normal 5 3" xfId="2217" xr:uid="{00000000-0005-0000-0000-0000A9080000}"/>
    <cellStyle name="Normal 5 4" xfId="2218" xr:uid="{00000000-0005-0000-0000-0000AA080000}"/>
    <cellStyle name="Normal 5 5" xfId="2219" xr:uid="{00000000-0005-0000-0000-0000AB080000}"/>
    <cellStyle name="Normal 5 6" xfId="2220" xr:uid="{00000000-0005-0000-0000-0000AC080000}"/>
    <cellStyle name="Normal 50" xfId="2221" xr:uid="{00000000-0005-0000-0000-0000AD080000}"/>
    <cellStyle name="Normal 51" xfId="2222" xr:uid="{00000000-0005-0000-0000-0000AE080000}"/>
    <cellStyle name="Normal 52" xfId="2223" xr:uid="{00000000-0005-0000-0000-0000AF080000}"/>
    <cellStyle name="Normal 53" xfId="2224" xr:uid="{00000000-0005-0000-0000-0000B0080000}"/>
    <cellStyle name="Normal 54" xfId="2225" xr:uid="{00000000-0005-0000-0000-0000B1080000}"/>
    <cellStyle name="Normal 55" xfId="2226" xr:uid="{00000000-0005-0000-0000-0000B2080000}"/>
    <cellStyle name="Normal 56" xfId="2227" xr:uid="{00000000-0005-0000-0000-0000B3080000}"/>
    <cellStyle name="Normal 57" xfId="2228" xr:uid="{00000000-0005-0000-0000-0000B4080000}"/>
    <cellStyle name="Normal 58" xfId="2229" xr:uid="{00000000-0005-0000-0000-0000B5080000}"/>
    <cellStyle name="Normal 59" xfId="2230" xr:uid="{00000000-0005-0000-0000-0000B6080000}"/>
    <cellStyle name="Normal 6" xfId="2231" xr:uid="{00000000-0005-0000-0000-0000B7080000}"/>
    <cellStyle name="Normal 6 10" xfId="2232" xr:uid="{00000000-0005-0000-0000-0000B8080000}"/>
    <cellStyle name="Normal 6 2" xfId="2233" xr:uid="{00000000-0005-0000-0000-0000B9080000}"/>
    <cellStyle name="Normal 6 2 2" xfId="2234" xr:uid="{00000000-0005-0000-0000-0000BA080000}"/>
    <cellStyle name="Normal 6 2 2 2" xfId="2235" xr:uid="{00000000-0005-0000-0000-0000BB080000}"/>
    <cellStyle name="Normal 6 2 2 3" xfId="2236" xr:uid="{00000000-0005-0000-0000-0000BC080000}"/>
    <cellStyle name="Normal 6 2 2 4" xfId="2237" xr:uid="{00000000-0005-0000-0000-0000BD080000}"/>
    <cellStyle name="Normal 6 2 2 5" xfId="2238" xr:uid="{00000000-0005-0000-0000-0000BE080000}"/>
    <cellStyle name="Normal 6 2 3" xfId="2239" xr:uid="{00000000-0005-0000-0000-0000BF080000}"/>
    <cellStyle name="Normal 6 2 4" xfId="2240" xr:uid="{00000000-0005-0000-0000-0000C0080000}"/>
    <cellStyle name="Normal 6 2 5" xfId="2241" xr:uid="{00000000-0005-0000-0000-0000C1080000}"/>
    <cellStyle name="Normal 6 2 6" xfId="2242" xr:uid="{00000000-0005-0000-0000-0000C2080000}"/>
    <cellStyle name="Normal 6 3" xfId="2243" xr:uid="{00000000-0005-0000-0000-0000C3080000}"/>
    <cellStyle name="Normal 6 3 2" xfId="2244" xr:uid="{00000000-0005-0000-0000-0000C4080000}"/>
    <cellStyle name="Normal 6 3 2 2" xfId="2245" xr:uid="{00000000-0005-0000-0000-0000C5080000}"/>
    <cellStyle name="Normal 6 3 2 3" xfId="2246" xr:uid="{00000000-0005-0000-0000-0000C6080000}"/>
    <cellStyle name="Normal 6 3 2 4" xfId="2247" xr:uid="{00000000-0005-0000-0000-0000C7080000}"/>
    <cellStyle name="Normal 6 3 2 5" xfId="2248" xr:uid="{00000000-0005-0000-0000-0000C8080000}"/>
    <cellStyle name="Normal 6 3 3" xfId="2249" xr:uid="{00000000-0005-0000-0000-0000C9080000}"/>
    <cellStyle name="Normal 6 3 4" xfId="2250" xr:uid="{00000000-0005-0000-0000-0000CA080000}"/>
    <cellStyle name="Normal 6 3 5" xfId="2251" xr:uid="{00000000-0005-0000-0000-0000CB080000}"/>
    <cellStyle name="Normal 6 3 6" xfId="2252" xr:uid="{00000000-0005-0000-0000-0000CC080000}"/>
    <cellStyle name="Normal 6 4" xfId="2253" xr:uid="{00000000-0005-0000-0000-0000CD080000}"/>
    <cellStyle name="Normal 6 4 2" xfId="2254" xr:uid="{00000000-0005-0000-0000-0000CE080000}"/>
    <cellStyle name="Normal 6 4 2 2" xfId="2255" xr:uid="{00000000-0005-0000-0000-0000CF080000}"/>
    <cellStyle name="Normal 6 4 2 3" xfId="2256" xr:uid="{00000000-0005-0000-0000-0000D0080000}"/>
    <cellStyle name="Normal 6 4 2 4" xfId="2257" xr:uid="{00000000-0005-0000-0000-0000D1080000}"/>
    <cellStyle name="Normal 6 4 2 5" xfId="2258" xr:uid="{00000000-0005-0000-0000-0000D2080000}"/>
    <cellStyle name="Normal 6 4 3" xfId="2259" xr:uid="{00000000-0005-0000-0000-0000D3080000}"/>
    <cellStyle name="Normal 6 4 4" xfId="2260" xr:uid="{00000000-0005-0000-0000-0000D4080000}"/>
    <cellStyle name="Normal 6 4 5" xfId="2261" xr:uid="{00000000-0005-0000-0000-0000D5080000}"/>
    <cellStyle name="Normal 6 4 6" xfId="2262" xr:uid="{00000000-0005-0000-0000-0000D6080000}"/>
    <cellStyle name="Normal 6 5" xfId="2263" xr:uid="{00000000-0005-0000-0000-0000D7080000}"/>
    <cellStyle name="Normal 6 5 2" xfId="2264" xr:uid="{00000000-0005-0000-0000-0000D8080000}"/>
    <cellStyle name="Normal 6 5 2 2" xfId="2265" xr:uid="{00000000-0005-0000-0000-0000D9080000}"/>
    <cellStyle name="Normal 6 5 2 3" xfId="2266" xr:uid="{00000000-0005-0000-0000-0000DA080000}"/>
    <cellStyle name="Normal 6 5 2 4" xfId="2267" xr:uid="{00000000-0005-0000-0000-0000DB080000}"/>
    <cellStyle name="Normal 6 5 2 5" xfId="2268" xr:uid="{00000000-0005-0000-0000-0000DC080000}"/>
    <cellStyle name="Normal 6 5 3" xfId="2269" xr:uid="{00000000-0005-0000-0000-0000DD080000}"/>
    <cellStyle name="Normal 6 5 4" xfId="2270" xr:uid="{00000000-0005-0000-0000-0000DE080000}"/>
    <cellStyle name="Normal 6 5 5" xfId="2271" xr:uid="{00000000-0005-0000-0000-0000DF080000}"/>
    <cellStyle name="Normal 6 5 6" xfId="2272" xr:uid="{00000000-0005-0000-0000-0000E0080000}"/>
    <cellStyle name="Normal 6 6" xfId="2273" xr:uid="{00000000-0005-0000-0000-0000E1080000}"/>
    <cellStyle name="Normal 6 6 2" xfId="2274" xr:uid="{00000000-0005-0000-0000-0000E2080000}"/>
    <cellStyle name="Normal 6 6 3" xfId="2275" xr:uid="{00000000-0005-0000-0000-0000E3080000}"/>
    <cellStyle name="Normal 6 6 4" xfId="2276" xr:uid="{00000000-0005-0000-0000-0000E4080000}"/>
    <cellStyle name="Normal 6 6 5" xfId="2277" xr:uid="{00000000-0005-0000-0000-0000E5080000}"/>
    <cellStyle name="Normal 6 7" xfId="2278" xr:uid="{00000000-0005-0000-0000-0000E6080000}"/>
    <cellStyle name="Normal 6 8" xfId="2279" xr:uid="{00000000-0005-0000-0000-0000E7080000}"/>
    <cellStyle name="Normal 6 9" xfId="2280" xr:uid="{00000000-0005-0000-0000-0000E8080000}"/>
    <cellStyle name="Normal 60" xfId="2281" xr:uid="{00000000-0005-0000-0000-0000E9080000}"/>
    <cellStyle name="Normal 61" xfId="2282" xr:uid="{00000000-0005-0000-0000-0000EA080000}"/>
    <cellStyle name="Normal 62" xfId="2283" xr:uid="{00000000-0005-0000-0000-0000EB080000}"/>
    <cellStyle name="Normal 63" xfId="2284" xr:uid="{00000000-0005-0000-0000-0000EC080000}"/>
    <cellStyle name="Normal 64" xfId="2285" xr:uid="{00000000-0005-0000-0000-0000ED080000}"/>
    <cellStyle name="Normal 65" xfId="2286" xr:uid="{00000000-0005-0000-0000-0000EE080000}"/>
    <cellStyle name="Normal 66" xfId="2287" xr:uid="{00000000-0005-0000-0000-0000EF080000}"/>
    <cellStyle name="Normal 67" xfId="2288" xr:uid="{00000000-0005-0000-0000-0000F0080000}"/>
    <cellStyle name="Normal 68" xfId="2289" xr:uid="{00000000-0005-0000-0000-0000F1080000}"/>
    <cellStyle name="Normal 69" xfId="2290" xr:uid="{00000000-0005-0000-0000-0000F2080000}"/>
    <cellStyle name="Normal 7" xfId="2291" xr:uid="{00000000-0005-0000-0000-0000F3080000}"/>
    <cellStyle name="Normal 7 2" xfId="2292" xr:uid="{00000000-0005-0000-0000-0000F4080000}"/>
    <cellStyle name="Normal 7 3" xfId="2293" xr:uid="{00000000-0005-0000-0000-0000F5080000}"/>
    <cellStyle name="Normal 7 4" xfId="2294" xr:uid="{00000000-0005-0000-0000-0000F6080000}"/>
    <cellStyle name="Normal 7 5" xfId="2295" xr:uid="{00000000-0005-0000-0000-0000F7080000}"/>
    <cellStyle name="Normal 70" xfId="2296" xr:uid="{00000000-0005-0000-0000-0000F8080000}"/>
    <cellStyle name="Normal 71" xfId="2297" xr:uid="{00000000-0005-0000-0000-0000F9080000}"/>
    <cellStyle name="Normal 72" xfId="2298" xr:uid="{00000000-0005-0000-0000-0000FA080000}"/>
    <cellStyle name="Normal 73" xfId="2299" xr:uid="{00000000-0005-0000-0000-0000FB080000}"/>
    <cellStyle name="Normal 8" xfId="2300" xr:uid="{00000000-0005-0000-0000-0000FC080000}"/>
    <cellStyle name="Normal 8 2" xfId="2301" xr:uid="{00000000-0005-0000-0000-0000FD080000}"/>
    <cellStyle name="Normal 8 2 2" xfId="2302" xr:uid="{00000000-0005-0000-0000-0000FE080000}"/>
    <cellStyle name="Normal 8 2 3" xfId="2303" xr:uid="{00000000-0005-0000-0000-0000FF080000}"/>
    <cellStyle name="Normal 8 2 4" xfId="2304" xr:uid="{00000000-0005-0000-0000-000000090000}"/>
    <cellStyle name="Normal 8 2 5" xfId="2305" xr:uid="{00000000-0005-0000-0000-000001090000}"/>
    <cellStyle name="Normal 8 3" xfId="2306" xr:uid="{00000000-0005-0000-0000-000002090000}"/>
    <cellStyle name="Normal 8 4" xfId="2307" xr:uid="{00000000-0005-0000-0000-000003090000}"/>
    <cellStyle name="Normal 8 5" xfId="2308" xr:uid="{00000000-0005-0000-0000-000004090000}"/>
    <cellStyle name="Normal 8 6" xfId="2309" xr:uid="{00000000-0005-0000-0000-000005090000}"/>
    <cellStyle name="Normal 9" xfId="2310" xr:uid="{00000000-0005-0000-0000-000006090000}"/>
    <cellStyle name="Normal 9 2" xfId="2311" xr:uid="{00000000-0005-0000-0000-000007090000}"/>
    <cellStyle name="Normal 9 2 2" xfId="2312" xr:uid="{00000000-0005-0000-0000-000008090000}"/>
    <cellStyle name="Normal 9 2 3" xfId="2313" xr:uid="{00000000-0005-0000-0000-000009090000}"/>
    <cellStyle name="Normal 9 2 4" xfId="2314" xr:uid="{00000000-0005-0000-0000-00000A090000}"/>
    <cellStyle name="Normal 9 2 5" xfId="2315" xr:uid="{00000000-0005-0000-0000-00000B090000}"/>
    <cellStyle name="Normal 9 3" xfId="2316" xr:uid="{00000000-0005-0000-0000-00000C090000}"/>
    <cellStyle name="Normal 9 4" xfId="2317" xr:uid="{00000000-0005-0000-0000-00000D090000}"/>
    <cellStyle name="Normal 9 5" xfId="2318" xr:uid="{00000000-0005-0000-0000-00000E090000}"/>
    <cellStyle name="Normal 9 6" xfId="2319" xr:uid="{00000000-0005-0000-0000-00000F090000}"/>
    <cellStyle name="Notas 10" xfId="2320" xr:uid="{00000000-0005-0000-0000-000010090000}"/>
    <cellStyle name="Notas 10 2" xfId="2321" xr:uid="{00000000-0005-0000-0000-000011090000}"/>
    <cellStyle name="Notas 10 2 2" xfId="2322" xr:uid="{00000000-0005-0000-0000-000012090000}"/>
    <cellStyle name="Notas 10 2 3" xfId="2323" xr:uid="{00000000-0005-0000-0000-000013090000}"/>
    <cellStyle name="Notas 10 2 4" xfId="2324" xr:uid="{00000000-0005-0000-0000-000014090000}"/>
    <cellStyle name="Notas 10 2 5" xfId="2325" xr:uid="{00000000-0005-0000-0000-000015090000}"/>
    <cellStyle name="Notas 10 3" xfId="2326" xr:uid="{00000000-0005-0000-0000-000016090000}"/>
    <cellStyle name="Notas 10 4" xfId="2327" xr:uid="{00000000-0005-0000-0000-000017090000}"/>
    <cellStyle name="Notas 10 5" xfId="2328" xr:uid="{00000000-0005-0000-0000-000018090000}"/>
    <cellStyle name="Notas 10 6" xfId="2329" xr:uid="{00000000-0005-0000-0000-000019090000}"/>
    <cellStyle name="Notas 11" xfId="2330" xr:uid="{00000000-0005-0000-0000-00001A090000}"/>
    <cellStyle name="Notas 11 2" xfId="2331" xr:uid="{00000000-0005-0000-0000-00001B090000}"/>
    <cellStyle name="Notas 11 2 2" xfId="2332" xr:uid="{00000000-0005-0000-0000-00001C090000}"/>
    <cellStyle name="Notas 11 2 3" xfId="2333" xr:uid="{00000000-0005-0000-0000-00001D090000}"/>
    <cellStyle name="Notas 11 2 4" xfId="2334" xr:uid="{00000000-0005-0000-0000-00001E090000}"/>
    <cellStyle name="Notas 11 2 5" xfId="2335" xr:uid="{00000000-0005-0000-0000-00001F090000}"/>
    <cellStyle name="Notas 11 3" xfId="2336" xr:uid="{00000000-0005-0000-0000-000020090000}"/>
    <cellStyle name="Notas 11 4" xfId="2337" xr:uid="{00000000-0005-0000-0000-000021090000}"/>
    <cellStyle name="Notas 11 5" xfId="2338" xr:uid="{00000000-0005-0000-0000-000022090000}"/>
    <cellStyle name="Notas 11 6" xfId="2339" xr:uid="{00000000-0005-0000-0000-000023090000}"/>
    <cellStyle name="Notas 12" xfId="2340" xr:uid="{00000000-0005-0000-0000-000024090000}"/>
    <cellStyle name="Notas 12 2" xfId="2341" xr:uid="{00000000-0005-0000-0000-000025090000}"/>
    <cellStyle name="Notas 12 2 2" xfId="2342" xr:uid="{00000000-0005-0000-0000-000026090000}"/>
    <cellStyle name="Notas 12 2 3" xfId="2343" xr:uid="{00000000-0005-0000-0000-000027090000}"/>
    <cellStyle name="Notas 12 2 4" xfId="2344" xr:uid="{00000000-0005-0000-0000-000028090000}"/>
    <cellStyle name="Notas 12 2 5" xfId="2345" xr:uid="{00000000-0005-0000-0000-000029090000}"/>
    <cellStyle name="Notas 12 3" xfId="2346" xr:uid="{00000000-0005-0000-0000-00002A090000}"/>
    <cellStyle name="Notas 12 4" xfId="2347" xr:uid="{00000000-0005-0000-0000-00002B090000}"/>
    <cellStyle name="Notas 12 5" xfId="2348" xr:uid="{00000000-0005-0000-0000-00002C090000}"/>
    <cellStyle name="Notas 12 6" xfId="2349" xr:uid="{00000000-0005-0000-0000-00002D090000}"/>
    <cellStyle name="Notas 13" xfId="2350" xr:uid="{00000000-0005-0000-0000-00002E090000}"/>
    <cellStyle name="Notas 13 2" xfId="2351" xr:uid="{00000000-0005-0000-0000-00002F090000}"/>
    <cellStyle name="Notas 13 2 2" xfId="2352" xr:uid="{00000000-0005-0000-0000-000030090000}"/>
    <cellStyle name="Notas 13 2 3" xfId="2353" xr:uid="{00000000-0005-0000-0000-000031090000}"/>
    <cellStyle name="Notas 13 2 4" xfId="2354" xr:uid="{00000000-0005-0000-0000-000032090000}"/>
    <cellStyle name="Notas 13 2 5" xfId="2355" xr:uid="{00000000-0005-0000-0000-000033090000}"/>
    <cellStyle name="Notas 13 3" xfId="2356" xr:uid="{00000000-0005-0000-0000-000034090000}"/>
    <cellStyle name="Notas 13 4" xfId="2357" xr:uid="{00000000-0005-0000-0000-000035090000}"/>
    <cellStyle name="Notas 13 5" xfId="2358" xr:uid="{00000000-0005-0000-0000-000036090000}"/>
    <cellStyle name="Notas 13 6" xfId="2359" xr:uid="{00000000-0005-0000-0000-000037090000}"/>
    <cellStyle name="Notas 14" xfId="2360" xr:uid="{00000000-0005-0000-0000-000038090000}"/>
    <cellStyle name="Notas 14 2" xfId="2361" xr:uid="{00000000-0005-0000-0000-000039090000}"/>
    <cellStyle name="Notas 14 2 2" xfId="2362" xr:uid="{00000000-0005-0000-0000-00003A090000}"/>
    <cellStyle name="Notas 14 2 3" xfId="2363" xr:uid="{00000000-0005-0000-0000-00003B090000}"/>
    <cellStyle name="Notas 14 2 4" xfId="2364" xr:uid="{00000000-0005-0000-0000-00003C090000}"/>
    <cellStyle name="Notas 14 2 5" xfId="2365" xr:uid="{00000000-0005-0000-0000-00003D090000}"/>
    <cellStyle name="Notas 14 3" xfId="2366" xr:uid="{00000000-0005-0000-0000-00003E090000}"/>
    <cellStyle name="Notas 14 4" xfId="2367" xr:uid="{00000000-0005-0000-0000-00003F090000}"/>
    <cellStyle name="Notas 14 5" xfId="2368" xr:uid="{00000000-0005-0000-0000-000040090000}"/>
    <cellStyle name="Notas 14 6" xfId="2369" xr:uid="{00000000-0005-0000-0000-000041090000}"/>
    <cellStyle name="Notas 15" xfId="2370" xr:uid="{00000000-0005-0000-0000-000042090000}"/>
    <cellStyle name="Notas 15 2" xfId="2371" xr:uid="{00000000-0005-0000-0000-000043090000}"/>
    <cellStyle name="Notas 15 3" xfId="2372" xr:uid="{00000000-0005-0000-0000-000044090000}"/>
    <cellStyle name="Notas 15 4" xfId="2373" xr:uid="{00000000-0005-0000-0000-000045090000}"/>
    <cellStyle name="Notas 15 5" xfId="2374" xr:uid="{00000000-0005-0000-0000-000046090000}"/>
    <cellStyle name="Notas 16" xfId="2375" xr:uid="{00000000-0005-0000-0000-000047090000}"/>
    <cellStyle name="Notas 16 2" xfId="2376" xr:uid="{00000000-0005-0000-0000-000048090000}"/>
    <cellStyle name="Notas 16 3" xfId="2377" xr:uid="{00000000-0005-0000-0000-000049090000}"/>
    <cellStyle name="Notas 16 4" xfId="2378" xr:uid="{00000000-0005-0000-0000-00004A090000}"/>
    <cellStyle name="Notas 16 5" xfId="2379" xr:uid="{00000000-0005-0000-0000-00004B090000}"/>
    <cellStyle name="Notas 17" xfId="2380" xr:uid="{00000000-0005-0000-0000-00004C090000}"/>
    <cellStyle name="Notas 17 2" xfId="2381" xr:uid="{00000000-0005-0000-0000-00004D090000}"/>
    <cellStyle name="Notas 17 3" xfId="2382" xr:uid="{00000000-0005-0000-0000-00004E090000}"/>
    <cellStyle name="Notas 17 4" xfId="2383" xr:uid="{00000000-0005-0000-0000-00004F090000}"/>
    <cellStyle name="Notas 17 5" xfId="2384" xr:uid="{00000000-0005-0000-0000-000050090000}"/>
    <cellStyle name="Notas 18" xfId="2385" xr:uid="{00000000-0005-0000-0000-000051090000}"/>
    <cellStyle name="Notas 18 2" xfId="2386" xr:uid="{00000000-0005-0000-0000-000052090000}"/>
    <cellStyle name="Notas 18 3" xfId="2387" xr:uid="{00000000-0005-0000-0000-000053090000}"/>
    <cellStyle name="Notas 18 4" xfId="2388" xr:uid="{00000000-0005-0000-0000-000054090000}"/>
    <cellStyle name="Notas 18 5" xfId="2389" xr:uid="{00000000-0005-0000-0000-000055090000}"/>
    <cellStyle name="Notas 19" xfId="2390" xr:uid="{00000000-0005-0000-0000-000056090000}"/>
    <cellStyle name="Notas 19 2" xfId="2391" xr:uid="{00000000-0005-0000-0000-000057090000}"/>
    <cellStyle name="Notas 19 3" xfId="2392" xr:uid="{00000000-0005-0000-0000-000058090000}"/>
    <cellStyle name="Notas 19 4" xfId="2393" xr:uid="{00000000-0005-0000-0000-000059090000}"/>
    <cellStyle name="Notas 19 5" xfId="2394" xr:uid="{00000000-0005-0000-0000-00005A090000}"/>
    <cellStyle name="Notas 2" xfId="2395" xr:uid="{00000000-0005-0000-0000-00005B090000}"/>
    <cellStyle name="Notas 2 10" xfId="2396" xr:uid="{00000000-0005-0000-0000-00005C090000}"/>
    <cellStyle name="Notas 2 2" xfId="2397" xr:uid="{00000000-0005-0000-0000-00005D090000}"/>
    <cellStyle name="Notas 2 2 2" xfId="2398" xr:uid="{00000000-0005-0000-0000-00005E090000}"/>
    <cellStyle name="Notas 2 2 2 2" xfId="2399" xr:uid="{00000000-0005-0000-0000-00005F090000}"/>
    <cellStyle name="Notas 2 2 2 3" xfId="2400" xr:uid="{00000000-0005-0000-0000-000060090000}"/>
    <cellStyle name="Notas 2 2 2 4" xfId="2401" xr:uid="{00000000-0005-0000-0000-000061090000}"/>
    <cellStyle name="Notas 2 2 2 5" xfId="2402" xr:uid="{00000000-0005-0000-0000-000062090000}"/>
    <cellStyle name="Notas 2 2 3" xfId="2403" xr:uid="{00000000-0005-0000-0000-000063090000}"/>
    <cellStyle name="Notas 2 2 4" xfId="2404" xr:uid="{00000000-0005-0000-0000-000064090000}"/>
    <cellStyle name="Notas 2 2 5" xfId="2405" xr:uid="{00000000-0005-0000-0000-000065090000}"/>
    <cellStyle name="Notas 2 2 6" xfId="2406" xr:uid="{00000000-0005-0000-0000-000066090000}"/>
    <cellStyle name="Notas 2 3" xfId="2407" xr:uid="{00000000-0005-0000-0000-000067090000}"/>
    <cellStyle name="Notas 2 3 2" xfId="2408" xr:uid="{00000000-0005-0000-0000-000068090000}"/>
    <cellStyle name="Notas 2 3 2 2" xfId="2409" xr:uid="{00000000-0005-0000-0000-000069090000}"/>
    <cellStyle name="Notas 2 3 2 3" xfId="2410" xr:uid="{00000000-0005-0000-0000-00006A090000}"/>
    <cellStyle name="Notas 2 3 2 4" xfId="2411" xr:uid="{00000000-0005-0000-0000-00006B090000}"/>
    <cellStyle name="Notas 2 3 2 5" xfId="2412" xr:uid="{00000000-0005-0000-0000-00006C090000}"/>
    <cellStyle name="Notas 2 3 3" xfId="2413" xr:uid="{00000000-0005-0000-0000-00006D090000}"/>
    <cellStyle name="Notas 2 3 4" xfId="2414" xr:uid="{00000000-0005-0000-0000-00006E090000}"/>
    <cellStyle name="Notas 2 3 5" xfId="2415" xr:uid="{00000000-0005-0000-0000-00006F090000}"/>
    <cellStyle name="Notas 2 3 6" xfId="2416" xr:uid="{00000000-0005-0000-0000-000070090000}"/>
    <cellStyle name="Notas 2 4" xfId="2417" xr:uid="{00000000-0005-0000-0000-000071090000}"/>
    <cellStyle name="Notas 2 4 2" xfId="2418" xr:uid="{00000000-0005-0000-0000-000072090000}"/>
    <cellStyle name="Notas 2 4 2 2" xfId="2419" xr:uid="{00000000-0005-0000-0000-000073090000}"/>
    <cellStyle name="Notas 2 4 2 3" xfId="2420" xr:uid="{00000000-0005-0000-0000-000074090000}"/>
    <cellStyle name="Notas 2 4 2 4" xfId="2421" xr:uid="{00000000-0005-0000-0000-000075090000}"/>
    <cellStyle name="Notas 2 4 2 5" xfId="2422" xr:uid="{00000000-0005-0000-0000-000076090000}"/>
    <cellStyle name="Notas 2 4 3" xfId="2423" xr:uid="{00000000-0005-0000-0000-000077090000}"/>
    <cellStyle name="Notas 2 4 4" xfId="2424" xr:uid="{00000000-0005-0000-0000-000078090000}"/>
    <cellStyle name="Notas 2 4 5" xfId="2425" xr:uid="{00000000-0005-0000-0000-000079090000}"/>
    <cellStyle name="Notas 2 4 6" xfId="2426" xr:uid="{00000000-0005-0000-0000-00007A090000}"/>
    <cellStyle name="Notas 2 5" xfId="2427" xr:uid="{00000000-0005-0000-0000-00007B090000}"/>
    <cellStyle name="Notas 2 5 2" xfId="2428" xr:uid="{00000000-0005-0000-0000-00007C090000}"/>
    <cellStyle name="Notas 2 5 2 2" xfId="2429" xr:uid="{00000000-0005-0000-0000-00007D090000}"/>
    <cellStyle name="Notas 2 5 2 3" xfId="2430" xr:uid="{00000000-0005-0000-0000-00007E090000}"/>
    <cellStyle name="Notas 2 5 2 4" xfId="2431" xr:uid="{00000000-0005-0000-0000-00007F090000}"/>
    <cellStyle name="Notas 2 5 2 5" xfId="2432" xr:uid="{00000000-0005-0000-0000-000080090000}"/>
    <cellStyle name="Notas 2 5 3" xfId="2433" xr:uid="{00000000-0005-0000-0000-000081090000}"/>
    <cellStyle name="Notas 2 5 4" xfId="2434" xr:uid="{00000000-0005-0000-0000-000082090000}"/>
    <cellStyle name="Notas 2 5 5" xfId="2435" xr:uid="{00000000-0005-0000-0000-000083090000}"/>
    <cellStyle name="Notas 2 5 6" xfId="2436" xr:uid="{00000000-0005-0000-0000-000084090000}"/>
    <cellStyle name="Notas 2 6" xfId="2437" xr:uid="{00000000-0005-0000-0000-000085090000}"/>
    <cellStyle name="Notas 2 6 2" xfId="2438" xr:uid="{00000000-0005-0000-0000-000086090000}"/>
    <cellStyle name="Notas 2 6 3" xfId="2439" xr:uid="{00000000-0005-0000-0000-000087090000}"/>
    <cellStyle name="Notas 2 6 4" xfId="2440" xr:uid="{00000000-0005-0000-0000-000088090000}"/>
    <cellStyle name="Notas 2 6 5" xfId="2441" xr:uid="{00000000-0005-0000-0000-000089090000}"/>
    <cellStyle name="Notas 2 7" xfId="2442" xr:uid="{00000000-0005-0000-0000-00008A090000}"/>
    <cellStyle name="Notas 2 8" xfId="2443" xr:uid="{00000000-0005-0000-0000-00008B090000}"/>
    <cellStyle name="Notas 2 9" xfId="2444" xr:uid="{00000000-0005-0000-0000-00008C090000}"/>
    <cellStyle name="Notas 20" xfId="2445" xr:uid="{00000000-0005-0000-0000-00008D090000}"/>
    <cellStyle name="Notas 20 2" xfId="2446" xr:uid="{00000000-0005-0000-0000-00008E090000}"/>
    <cellStyle name="Notas 20 3" xfId="2447" xr:uid="{00000000-0005-0000-0000-00008F090000}"/>
    <cellStyle name="Notas 20 4" xfId="2448" xr:uid="{00000000-0005-0000-0000-000090090000}"/>
    <cellStyle name="Notas 20 5" xfId="2449" xr:uid="{00000000-0005-0000-0000-000091090000}"/>
    <cellStyle name="Notas 21" xfId="2450" xr:uid="{00000000-0005-0000-0000-000092090000}"/>
    <cellStyle name="Notas 21 2" xfId="2451" xr:uid="{00000000-0005-0000-0000-000093090000}"/>
    <cellStyle name="Notas 21 3" xfId="2452" xr:uid="{00000000-0005-0000-0000-000094090000}"/>
    <cellStyle name="Notas 21 4" xfId="2453" xr:uid="{00000000-0005-0000-0000-000095090000}"/>
    <cellStyle name="Notas 21 5" xfId="2454" xr:uid="{00000000-0005-0000-0000-000096090000}"/>
    <cellStyle name="Notas 22" xfId="2455" xr:uid="{00000000-0005-0000-0000-000097090000}"/>
    <cellStyle name="Notas 22 2" xfId="2456" xr:uid="{00000000-0005-0000-0000-000098090000}"/>
    <cellStyle name="Notas 22 3" xfId="2457" xr:uid="{00000000-0005-0000-0000-000099090000}"/>
    <cellStyle name="Notas 22 4" xfId="2458" xr:uid="{00000000-0005-0000-0000-00009A090000}"/>
    <cellStyle name="Notas 22 5" xfId="2459" xr:uid="{00000000-0005-0000-0000-00009B090000}"/>
    <cellStyle name="Notas 23" xfId="2460" xr:uid="{00000000-0005-0000-0000-00009C090000}"/>
    <cellStyle name="Notas 24" xfId="2461" xr:uid="{00000000-0005-0000-0000-00009D090000}"/>
    <cellStyle name="Notas 25" xfId="2462" xr:uid="{00000000-0005-0000-0000-00009E090000}"/>
    <cellStyle name="Notas 26" xfId="2463" xr:uid="{00000000-0005-0000-0000-00009F090000}"/>
    <cellStyle name="Notas 27" xfId="2464" xr:uid="{00000000-0005-0000-0000-0000A0090000}"/>
    <cellStyle name="Notas 28" xfId="2465" xr:uid="{00000000-0005-0000-0000-0000A1090000}"/>
    <cellStyle name="Notas 29" xfId="2466" xr:uid="{00000000-0005-0000-0000-0000A2090000}"/>
    <cellStyle name="Notas 3" xfId="2467" xr:uid="{00000000-0005-0000-0000-0000A3090000}"/>
    <cellStyle name="Notas 3 10" xfId="2468" xr:uid="{00000000-0005-0000-0000-0000A4090000}"/>
    <cellStyle name="Notas 3 2" xfId="2469" xr:uid="{00000000-0005-0000-0000-0000A5090000}"/>
    <cellStyle name="Notas 3 2 2" xfId="2470" xr:uid="{00000000-0005-0000-0000-0000A6090000}"/>
    <cellStyle name="Notas 3 2 2 2" xfId="2471" xr:uid="{00000000-0005-0000-0000-0000A7090000}"/>
    <cellStyle name="Notas 3 2 2 3" xfId="2472" xr:uid="{00000000-0005-0000-0000-0000A8090000}"/>
    <cellStyle name="Notas 3 2 2 4" xfId="2473" xr:uid="{00000000-0005-0000-0000-0000A9090000}"/>
    <cellStyle name="Notas 3 2 2 5" xfId="2474" xr:uid="{00000000-0005-0000-0000-0000AA090000}"/>
    <cellStyle name="Notas 3 2 3" xfId="2475" xr:uid="{00000000-0005-0000-0000-0000AB090000}"/>
    <cellStyle name="Notas 3 2 4" xfId="2476" xr:uid="{00000000-0005-0000-0000-0000AC090000}"/>
    <cellStyle name="Notas 3 2 5" xfId="2477" xr:uid="{00000000-0005-0000-0000-0000AD090000}"/>
    <cellStyle name="Notas 3 2 6" xfId="2478" xr:uid="{00000000-0005-0000-0000-0000AE090000}"/>
    <cellStyle name="Notas 3 3" xfId="2479" xr:uid="{00000000-0005-0000-0000-0000AF090000}"/>
    <cellStyle name="Notas 3 3 2" xfId="2480" xr:uid="{00000000-0005-0000-0000-0000B0090000}"/>
    <cellStyle name="Notas 3 3 2 2" xfId="2481" xr:uid="{00000000-0005-0000-0000-0000B1090000}"/>
    <cellStyle name="Notas 3 3 2 3" xfId="2482" xr:uid="{00000000-0005-0000-0000-0000B2090000}"/>
    <cellStyle name="Notas 3 3 2 4" xfId="2483" xr:uid="{00000000-0005-0000-0000-0000B3090000}"/>
    <cellStyle name="Notas 3 3 2 5" xfId="2484" xr:uid="{00000000-0005-0000-0000-0000B4090000}"/>
    <cellStyle name="Notas 3 3 3" xfId="2485" xr:uid="{00000000-0005-0000-0000-0000B5090000}"/>
    <cellStyle name="Notas 3 3 4" xfId="2486" xr:uid="{00000000-0005-0000-0000-0000B6090000}"/>
    <cellStyle name="Notas 3 3 5" xfId="2487" xr:uid="{00000000-0005-0000-0000-0000B7090000}"/>
    <cellStyle name="Notas 3 3 6" xfId="2488" xr:uid="{00000000-0005-0000-0000-0000B8090000}"/>
    <cellStyle name="Notas 3 4" xfId="2489" xr:uid="{00000000-0005-0000-0000-0000B9090000}"/>
    <cellStyle name="Notas 3 4 2" xfId="2490" xr:uid="{00000000-0005-0000-0000-0000BA090000}"/>
    <cellStyle name="Notas 3 4 2 2" xfId="2491" xr:uid="{00000000-0005-0000-0000-0000BB090000}"/>
    <cellStyle name="Notas 3 4 2 3" xfId="2492" xr:uid="{00000000-0005-0000-0000-0000BC090000}"/>
    <cellStyle name="Notas 3 4 2 4" xfId="2493" xr:uid="{00000000-0005-0000-0000-0000BD090000}"/>
    <cellStyle name="Notas 3 4 2 5" xfId="2494" xr:uid="{00000000-0005-0000-0000-0000BE090000}"/>
    <cellStyle name="Notas 3 4 3" xfId="2495" xr:uid="{00000000-0005-0000-0000-0000BF090000}"/>
    <cellStyle name="Notas 3 4 4" xfId="2496" xr:uid="{00000000-0005-0000-0000-0000C0090000}"/>
    <cellStyle name="Notas 3 4 5" xfId="2497" xr:uid="{00000000-0005-0000-0000-0000C1090000}"/>
    <cellStyle name="Notas 3 4 6" xfId="2498" xr:uid="{00000000-0005-0000-0000-0000C2090000}"/>
    <cellStyle name="Notas 3 5" xfId="2499" xr:uid="{00000000-0005-0000-0000-0000C3090000}"/>
    <cellStyle name="Notas 3 5 2" xfId="2500" xr:uid="{00000000-0005-0000-0000-0000C4090000}"/>
    <cellStyle name="Notas 3 5 2 2" xfId="2501" xr:uid="{00000000-0005-0000-0000-0000C5090000}"/>
    <cellStyle name="Notas 3 5 2 3" xfId="2502" xr:uid="{00000000-0005-0000-0000-0000C6090000}"/>
    <cellStyle name="Notas 3 5 2 4" xfId="2503" xr:uid="{00000000-0005-0000-0000-0000C7090000}"/>
    <cellStyle name="Notas 3 5 2 5" xfId="2504" xr:uid="{00000000-0005-0000-0000-0000C8090000}"/>
    <cellStyle name="Notas 3 5 3" xfId="2505" xr:uid="{00000000-0005-0000-0000-0000C9090000}"/>
    <cellStyle name="Notas 3 5 4" xfId="2506" xr:uid="{00000000-0005-0000-0000-0000CA090000}"/>
    <cellStyle name="Notas 3 5 5" xfId="2507" xr:uid="{00000000-0005-0000-0000-0000CB090000}"/>
    <cellStyle name="Notas 3 5 6" xfId="2508" xr:uid="{00000000-0005-0000-0000-0000CC090000}"/>
    <cellStyle name="Notas 3 6" xfId="2509" xr:uid="{00000000-0005-0000-0000-0000CD090000}"/>
    <cellStyle name="Notas 3 6 2" xfId="2510" xr:uid="{00000000-0005-0000-0000-0000CE090000}"/>
    <cellStyle name="Notas 3 6 3" xfId="2511" xr:uid="{00000000-0005-0000-0000-0000CF090000}"/>
    <cellStyle name="Notas 3 6 4" xfId="2512" xr:uid="{00000000-0005-0000-0000-0000D0090000}"/>
    <cellStyle name="Notas 3 6 5" xfId="2513" xr:uid="{00000000-0005-0000-0000-0000D1090000}"/>
    <cellStyle name="Notas 3 7" xfId="2514" xr:uid="{00000000-0005-0000-0000-0000D2090000}"/>
    <cellStyle name="Notas 3 8" xfId="2515" xr:uid="{00000000-0005-0000-0000-0000D3090000}"/>
    <cellStyle name="Notas 3 9" xfId="2516" xr:uid="{00000000-0005-0000-0000-0000D4090000}"/>
    <cellStyle name="Notas 30" xfId="2517" xr:uid="{00000000-0005-0000-0000-0000D5090000}"/>
    <cellStyle name="Notas 31" xfId="2518" xr:uid="{00000000-0005-0000-0000-0000D6090000}"/>
    <cellStyle name="Notas 32" xfId="2519" xr:uid="{00000000-0005-0000-0000-0000D7090000}"/>
    <cellStyle name="Notas 33" xfId="2520" xr:uid="{00000000-0005-0000-0000-0000D8090000}"/>
    <cellStyle name="Notas 34" xfId="2521" xr:uid="{00000000-0005-0000-0000-0000D9090000}"/>
    <cellStyle name="Notas 35" xfId="2522" xr:uid="{00000000-0005-0000-0000-0000DA090000}"/>
    <cellStyle name="Notas 36" xfId="2523" xr:uid="{00000000-0005-0000-0000-0000DB090000}"/>
    <cellStyle name="Notas 37" xfId="2524" xr:uid="{00000000-0005-0000-0000-0000DC090000}"/>
    <cellStyle name="Notas 4" xfId="2525" xr:uid="{00000000-0005-0000-0000-0000DD090000}"/>
    <cellStyle name="Notas 4 10" xfId="2526" xr:uid="{00000000-0005-0000-0000-0000DE090000}"/>
    <cellStyle name="Notas 4 2" xfId="2527" xr:uid="{00000000-0005-0000-0000-0000DF090000}"/>
    <cellStyle name="Notas 4 2 2" xfId="2528" xr:uid="{00000000-0005-0000-0000-0000E0090000}"/>
    <cellStyle name="Notas 4 2 2 2" xfId="2529" xr:uid="{00000000-0005-0000-0000-0000E1090000}"/>
    <cellStyle name="Notas 4 2 2 3" xfId="2530" xr:uid="{00000000-0005-0000-0000-0000E2090000}"/>
    <cellStyle name="Notas 4 2 2 4" xfId="2531" xr:uid="{00000000-0005-0000-0000-0000E3090000}"/>
    <cellStyle name="Notas 4 2 2 5" xfId="2532" xr:uid="{00000000-0005-0000-0000-0000E4090000}"/>
    <cellStyle name="Notas 4 2 3" xfId="2533" xr:uid="{00000000-0005-0000-0000-0000E5090000}"/>
    <cellStyle name="Notas 4 2 4" xfId="2534" xr:uid="{00000000-0005-0000-0000-0000E6090000}"/>
    <cellStyle name="Notas 4 2 5" xfId="2535" xr:uid="{00000000-0005-0000-0000-0000E7090000}"/>
    <cellStyle name="Notas 4 2 6" xfId="2536" xr:uid="{00000000-0005-0000-0000-0000E8090000}"/>
    <cellStyle name="Notas 4 3" xfId="2537" xr:uid="{00000000-0005-0000-0000-0000E9090000}"/>
    <cellStyle name="Notas 4 3 2" xfId="2538" xr:uid="{00000000-0005-0000-0000-0000EA090000}"/>
    <cellStyle name="Notas 4 3 2 2" xfId="2539" xr:uid="{00000000-0005-0000-0000-0000EB090000}"/>
    <cellStyle name="Notas 4 3 2 3" xfId="2540" xr:uid="{00000000-0005-0000-0000-0000EC090000}"/>
    <cellStyle name="Notas 4 3 2 4" xfId="2541" xr:uid="{00000000-0005-0000-0000-0000ED090000}"/>
    <cellStyle name="Notas 4 3 2 5" xfId="2542" xr:uid="{00000000-0005-0000-0000-0000EE090000}"/>
    <cellStyle name="Notas 4 3 3" xfId="2543" xr:uid="{00000000-0005-0000-0000-0000EF090000}"/>
    <cellStyle name="Notas 4 3 4" xfId="2544" xr:uid="{00000000-0005-0000-0000-0000F0090000}"/>
    <cellStyle name="Notas 4 3 5" xfId="2545" xr:uid="{00000000-0005-0000-0000-0000F1090000}"/>
    <cellStyle name="Notas 4 3 6" xfId="2546" xr:uid="{00000000-0005-0000-0000-0000F2090000}"/>
    <cellStyle name="Notas 4 4" xfId="2547" xr:uid="{00000000-0005-0000-0000-0000F3090000}"/>
    <cellStyle name="Notas 4 4 2" xfId="2548" xr:uid="{00000000-0005-0000-0000-0000F4090000}"/>
    <cellStyle name="Notas 4 4 2 2" xfId="2549" xr:uid="{00000000-0005-0000-0000-0000F5090000}"/>
    <cellStyle name="Notas 4 4 2 3" xfId="2550" xr:uid="{00000000-0005-0000-0000-0000F6090000}"/>
    <cellStyle name="Notas 4 4 2 4" xfId="2551" xr:uid="{00000000-0005-0000-0000-0000F7090000}"/>
    <cellStyle name="Notas 4 4 2 5" xfId="2552" xr:uid="{00000000-0005-0000-0000-0000F8090000}"/>
    <cellStyle name="Notas 4 4 3" xfId="2553" xr:uid="{00000000-0005-0000-0000-0000F9090000}"/>
    <cellStyle name="Notas 4 4 4" xfId="2554" xr:uid="{00000000-0005-0000-0000-0000FA090000}"/>
    <cellStyle name="Notas 4 4 5" xfId="2555" xr:uid="{00000000-0005-0000-0000-0000FB090000}"/>
    <cellStyle name="Notas 4 4 6" xfId="2556" xr:uid="{00000000-0005-0000-0000-0000FC090000}"/>
    <cellStyle name="Notas 4 5" xfId="2557" xr:uid="{00000000-0005-0000-0000-0000FD090000}"/>
    <cellStyle name="Notas 4 5 2" xfId="2558" xr:uid="{00000000-0005-0000-0000-0000FE090000}"/>
    <cellStyle name="Notas 4 5 2 2" xfId="2559" xr:uid="{00000000-0005-0000-0000-0000FF090000}"/>
    <cellStyle name="Notas 4 5 2 3" xfId="2560" xr:uid="{00000000-0005-0000-0000-0000000A0000}"/>
    <cellStyle name="Notas 4 5 2 4" xfId="2561" xr:uid="{00000000-0005-0000-0000-0000010A0000}"/>
    <cellStyle name="Notas 4 5 2 5" xfId="2562" xr:uid="{00000000-0005-0000-0000-0000020A0000}"/>
    <cellStyle name="Notas 4 5 3" xfId="2563" xr:uid="{00000000-0005-0000-0000-0000030A0000}"/>
    <cellStyle name="Notas 4 5 4" xfId="2564" xr:uid="{00000000-0005-0000-0000-0000040A0000}"/>
    <cellStyle name="Notas 4 5 5" xfId="2565" xr:uid="{00000000-0005-0000-0000-0000050A0000}"/>
    <cellStyle name="Notas 4 5 6" xfId="2566" xr:uid="{00000000-0005-0000-0000-0000060A0000}"/>
    <cellStyle name="Notas 4 6" xfId="2567" xr:uid="{00000000-0005-0000-0000-0000070A0000}"/>
    <cellStyle name="Notas 4 6 2" xfId="2568" xr:uid="{00000000-0005-0000-0000-0000080A0000}"/>
    <cellStyle name="Notas 4 6 3" xfId="2569" xr:uid="{00000000-0005-0000-0000-0000090A0000}"/>
    <cellStyle name="Notas 4 6 4" xfId="2570" xr:uid="{00000000-0005-0000-0000-00000A0A0000}"/>
    <cellStyle name="Notas 4 6 5" xfId="2571" xr:uid="{00000000-0005-0000-0000-00000B0A0000}"/>
    <cellStyle name="Notas 4 7" xfId="2572" xr:uid="{00000000-0005-0000-0000-00000C0A0000}"/>
    <cellStyle name="Notas 4 8" xfId="2573" xr:uid="{00000000-0005-0000-0000-00000D0A0000}"/>
    <cellStyle name="Notas 4 9" xfId="2574" xr:uid="{00000000-0005-0000-0000-00000E0A0000}"/>
    <cellStyle name="Notas 5" xfId="2575" xr:uid="{00000000-0005-0000-0000-00000F0A0000}"/>
    <cellStyle name="Notas 5 10" xfId="2576" xr:uid="{00000000-0005-0000-0000-0000100A0000}"/>
    <cellStyle name="Notas 5 2" xfId="2577" xr:uid="{00000000-0005-0000-0000-0000110A0000}"/>
    <cellStyle name="Notas 5 2 2" xfId="2578" xr:uid="{00000000-0005-0000-0000-0000120A0000}"/>
    <cellStyle name="Notas 5 2 2 2" xfId="2579" xr:uid="{00000000-0005-0000-0000-0000130A0000}"/>
    <cellStyle name="Notas 5 2 2 3" xfId="2580" xr:uid="{00000000-0005-0000-0000-0000140A0000}"/>
    <cellStyle name="Notas 5 2 2 4" xfId="2581" xr:uid="{00000000-0005-0000-0000-0000150A0000}"/>
    <cellStyle name="Notas 5 2 2 5" xfId="2582" xr:uid="{00000000-0005-0000-0000-0000160A0000}"/>
    <cellStyle name="Notas 5 2 3" xfId="2583" xr:uid="{00000000-0005-0000-0000-0000170A0000}"/>
    <cellStyle name="Notas 5 2 4" xfId="2584" xr:uid="{00000000-0005-0000-0000-0000180A0000}"/>
    <cellStyle name="Notas 5 2 5" xfId="2585" xr:uid="{00000000-0005-0000-0000-0000190A0000}"/>
    <cellStyle name="Notas 5 2 6" xfId="2586" xr:uid="{00000000-0005-0000-0000-00001A0A0000}"/>
    <cellStyle name="Notas 5 3" xfId="2587" xr:uid="{00000000-0005-0000-0000-00001B0A0000}"/>
    <cellStyle name="Notas 5 3 2" xfId="2588" xr:uid="{00000000-0005-0000-0000-00001C0A0000}"/>
    <cellStyle name="Notas 5 3 2 2" xfId="2589" xr:uid="{00000000-0005-0000-0000-00001D0A0000}"/>
    <cellStyle name="Notas 5 3 2 3" xfId="2590" xr:uid="{00000000-0005-0000-0000-00001E0A0000}"/>
    <cellStyle name="Notas 5 3 2 4" xfId="2591" xr:uid="{00000000-0005-0000-0000-00001F0A0000}"/>
    <cellStyle name="Notas 5 3 2 5" xfId="2592" xr:uid="{00000000-0005-0000-0000-0000200A0000}"/>
    <cellStyle name="Notas 5 3 3" xfId="2593" xr:uid="{00000000-0005-0000-0000-0000210A0000}"/>
    <cellStyle name="Notas 5 3 4" xfId="2594" xr:uid="{00000000-0005-0000-0000-0000220A0000}"/>
    <cellStyle name="Notas 5 3 5" xfId="2595" xr:uid="{00000000-0005-0000-0000-0000230A0000}"/>
    <cellStyle name="Notas 5 3 6" xfId="2596" xr:uid="{00000000-0005-0000-0000-0000240A0000}"/>
    <cellStyle name="Notas 5 4" xfId="2597" xr:uid="{00000000-0005-0000-0000-0000250A0000}"/>
    <cellStyle name="Notas 5 4 2" xfId="2598" xr:uid="{00000000-0005-0000-0000-0000260A0000}"/>
    <cellStyle name="Notas 5 4 2 2" xfId="2599" xr:uid="{00000000-0005-0000-0000-0000270A0000}"/>
    <cellStyle name="Notas 5 4 2 3" xfId="2600" xr:uid="{00000000-0005-0000-0000-0000280A0000}"/>
    <cellStyle name="Notas 5 4 2 4" xfId="2601" xr:uid="{00000000-0005-0000-0000-0000290A0000}"/>
    <cellStyle name="Notas 5 4 2 5" xfId="2602" xr:uid="{00000000-0005-0000-0000-00002A0A0000}"/>
    <cellStyle name="Notas 5 4 3" xfId="2603" xr:uid="{00000000-0005-0000-0000-00002B0A0000}"/>
    <cellStyle name="Notas 5 4 4" xfId="2604" xr:uid="{00000000-0005-0000-0000-00002C0A0000}"/>
    <cellStyle name="Notas 5 4 5" xfId="2605" xr:uid="{00000000-0005-0000-0000-00002D0A0000}"/>
    <cellStyle name="Notas 5 4 6" xfId="2606" xr:uid="{00000000-0005-0000-0000-00002E0A0000}"/>
    <cellStyle name="Notas 5 5" xfId="2607" xr:uid="{00000000-0005-0000-0000-00002F0A0000}"/>
    <cellStyle name="Notas 5 5 2" xfId="2608" xr:uid="{00000000-0005-0000-0000-0000300A0000}"/>
    <cellStyle name="Notas 5 5 2 2" xfId="2609" xr:uid="{00000000-0005-0000-0000-0000310A0000}"/>
    <cellStyle name="Notas 5 5 2 3" xfId="2610" xr:uid="{00000000-0005-0000-0000-0000320A0000}"/>
    <cellStyle name="Notas 5 5 2 4" xfId="2611" xr:uid="{00000000-0005-0000-0000-0000330A0000}"/>
    <cellStyle name="Notas 5 5 2 5" xfId="2612" xr:uid="{00000000-0005-0000-0000-0000340A0000}"/>
    <cellStyle name="Notas 5 5 3" xfId="2613" xr:uid="{00000000-0005-0000-0000-0000350A0000}"/>
    <cellStyle name="Notas 5 5 4" xfId="2614" xr:uid="{00000000-0005-0000-0000-0000360A0000}"/>
    <cellStyle name="Notas 5 5 5" xfId="2615" xr:uid="{00000000-0005-0000-0000-0000370A0000}"/>
    <cellStyle name="Notas 5 5 6" xfId="2616" xr:uid="{00000000-0005-0000-0000-0000380A0000}"/>
    <cellStyle name="Notas 5 6" xfId="2617" xr:uid="{00000000-0005-0000-0000-0000390A0000}"/>
    <cellStyle name="Notas 5 6 2" xfId="2618" xr:uid="{00000000-0005-0000-0000-00003A0A0000}"/>
    <cellStyle name="Notas 5 6 3" xfId="2619" xr:uid="{00000000-0005-0000-0000-00003B0A0000}"/>
    <cellStyle name="Notas 5 6 4" xfId="2620" xr:uid="{00000000-0005-0000-0000-00003C0A0000}"/>
    <cellStyle name="Notas 5 6 5" xfId="2621" xr:uid="{00000000-0005-0000-0000-00003D0A0000}"/>
    <cellStyle name="Notas 5 7" xfId="2622" xr:uid="{00000000-0005-0000-0000-00003E0A0000}"/>
    <cellStyle name="Notas 5 8" xfId="2623" xr:uid="{00000000-0005-0000-0000-00003F0A0000}"/>
    <cellStyle name="Notas 5 9" xfId="2624" xr:uid="{00000000-0005-0000-0000-0000400A0000}"/>
    <cellStyle name="Notas 6" xfId="2625" xr:uid="{00000000-0005-0000-0000-0000410A0000}"/>
    <cellStyle name="Notas 6 10" xfId="2626" xr:uid="{00000000-0005-0000-0000-0000420A0000}"/>
    <cellStyle name="Notas 6 2" xfId="2627" xr:uid="{00000000-0005-0000-0000-0000430A0000}"/>
    <cellStyle name="Notas 6 2 2" xfId="2628" xr:uid="{00000000-0005-0000-0000-0000440A0000}"/>
    <cellStyle name="Notas 6 2 2 2" xfId="2629" xr:uid="{00000000-0005-0000-0000-0000450A0000}"/>
    <cellStyle name="Notas 6 2 2 3" xfId="2630" xr:uid="{00000000-0005-0000-0000-0000460A0000}"/>
    <cellStyle name="Notas 6 2 2 4" xfId="2631" xr:uid="{00000000-0005-0000-0000-0000470A0000}"/>
    <cellStyle name="Notas 6 2 2 5" xfId="2632" xr:uid="{00000000-0005-0000-0000-0000480A0000}"/>
    <cellStyle name="Notas 6 2 3" xfId="2633" xr:uid="{00000000-0005-0000-0000-0000490A0000}"/>
    <cellStyle name="Notas 6 2 4" xfId="2634" xr:uid="{00000000-0005-0000-0000-00004A0A0000}"/>
    <cellStyle name="Notas 6 2 5" xfId="2635" xr:uid="{00000000-0005-0000-0000-00004B0A0000}"/>
    <cellStyle name="Notas 6 2 6" xfId="2636" xr:uid="{00000000-0005-0000-0000-00004C0A0000}"/>
    <cellStyle name="Notas 6 3" xfId="2637" xr:uid="{00000000-0005-0000-0000-00004D0A0000}"/>
    <cellStyle name="Notas 6 3 2" xfId="2638" xr:uid="{00000000-0005-0000-0000-00004E0A0000}"/>
    <cellStyle name="Notas 6 3 2 2" xfId="2639" xr:uid="{00000000-0005-0000-0000-00004F0A0000}"/>
    <cellStyle name="Notas 6 3 2 3" xfId="2640" xr:uid="{00000000-0005-0000-0000-0000500A0000}"/>
    <cellStyle name="Notas 6 3 2 4" xfId="2641" xr:uid="{00000000-0005-0000-0000-0000510A0000}"/>
    <cellStyle name="Notas 6 3 2 5" xfId="2642" xr:uid="{00000000-0005-0000-0000-0000520A0000}"/>
    <cellStyle name="Notas 6 3 3" xfId="2643" xr:uid="{00000000-0005-0000-0000-0000530A0000}"/>
    <cellStyle name="Notas 6 3 4" xfId="2644" xr:uid="{00000000-0005-0000-0000-0000540A0000}"/>
    <cellStyle name="Notas 6 3 5" xfId="2645" xr:uid="{00000000-0005-0000-0000-0000550A0000}"/>
    <cellStyle name="Notas 6 3 6" xfId="2646" xr:uid="{00000000-0005-0000-0000-0000560A0000}"/>
    <cellStyle name="Notas 6 4" xfId="2647" xr:uid="{00000000-0005-0000-0000-0000570A0000}"/>
    <cellStyle name="Notas 6 4 2" xfId="2648" xr:uid="{00000000-0005-0000-0000-0000580A0000}"/>
    <cellStyle name="Notas 6 4 2 2" xfId="2649" xr:uid="{00000000-0005-0000-0000-0000590A0000}"/>
    <cellStyle name="Notas 6 4 2 3" xfId="2650" xr:uid="{00000000-0005-0000-0000-00005A0A0000}"/>
    <cellStyle name="Notas 6 4 2 4" xfId="2651" xr:uid="{00000000-0005-0000-0000-00005B0A0000}"/>
    <cellStyle name="Notas 6 4 2 5" xfId="2652" xr:uid="{00000000-0005-0000-0000-00005C0A0000}"/>
    <cellStyle name="Notas 6 4 3" xfId="2653" xr:uid="{00000000-0005-0000-0000-00005D0A0000}"/>
    <cellStyle name="Notas 6 4 4" xfId="2654" xr:uid="{00000000-0005-0000-0000-00005E0A0000}"/>
    <cellStyle name="Notas 6 4 5" xfId="2655" xr:uid="{00000000-0005-0000-0000-00005F0A0000}"/>
    <cellStyle name="Notas 6 4 6" xfId="2656" xr:uid="{00000000-0005-0000-0000-0000600A0000}"/>
    <cellStyle name="Notas 6 5" xfId="2657" xr:uid="{00000000-0005-0000-0000-0000610A0000}"/>
    <cellStyle name="Notas 6 5 2" xfId="2658" xr:uid="{00000000-0005-0000-0000-0000620A0000}"/>
    <cellStyle name="Notas 6 5 2 2" xfId="2659" xr:uid="{00000000-0005-0000-0000-0000630A0000}"/>
    <cellStyle name="Notas 6 5 2 3" xfId="2660" xr:uid="{00000000-0005-0000-0000-0000640A0000}"/>
    <cellStyle name="Notas 6 5 2 4" xfId="2661" xr:uid="{00000000-0005-0000-0000-0000650A0000}"/>
    <cellStyle name="Notas 6 5 2 5" xfId="2662" xr:uid="{00000000-0005-0000-0000-0000660A0000}"/>
    <cellStyle name="Notas 6 5 3" xfId="2663" xr:uid="{00000000-0005-0000-0000-0000670A0000}"/>
    <cellStyle name="Notas 6 5 4" xfId="2664" xr:uid="{00000000-0005-0000-0000-0000680A0000}"/>
    <cellStyle name="Notas 6 5 5" xfId="2665" xr:uid="{00000000-0005-0000-0000-0000690A0000}"/>
    <cellStyle name="Notas 6 5 6" xfId="2666" xr:uid="{00000000-0005-0000-0000-00006A0A0000}"/>
    <cellStyle name="Notas 6 6" xfId="2667" xr:uid="{00000000-0005-0000-0000-00006B0A0000}"/>
    <cellStyle name="Notas 6 6 2" xfId="2668" xr:uid="{00000000-0005-0000-0000-00006C0A0000}"/>
    <cellStyle name="Notas 6 6 3" xfId="2669" xr:uid="{00000000-0005-0000-0000-00006D0A0000}"/>
    <cellStyle name="Notas 6 6 4" xfId="2670" xr:uid="{00000000-0005-0000-0000-00006E0A0000}"/>
    <cellStyle name="Notas 6 6 5" xfId="2671" xr:uid="{00000000-0005-0000-0000-00006F0A0000}"/>
    <cellStyle name="Notas 6 7" xfId="2672" xr:uid="{00000000-0005-0000-0000-0000700A0000}"/>
    <cellStyle name="Notas 6 8" xfId="2673" xr:uid="{00000000-0005-0000-0000-0000710A0000}"/>
    <cellStyle name="Notas 6 9" xfId="2674" xr:uid="{00000000-0005-0000-0000-0000720A0000}"/>
    <cellStyle name="Notas 7" xfId="2675" xr:uid="{00000000-0005-0000-0000-0000730A0000}"/>
    <cellStyle name="Notas 7 10" xfId="2676" xr:uid="{00000000-0005-0000-0000-0000740A0000}"/>
    <cellStyle name="Notas 7 2" xfId="2677" xr:uid="{00000000-0005-0000-0000-0000750A0000}"/>
    <cellStyle name="Notas 7 2 2" xfId="2678" xr:uid="{00000000-0005-0000-0000-0000760A0000}"/>
    <cellStyle name="Notas 7 2 2 2" xfId="2679" xr:uid="{00000000-0005-0000-0000-0000770A0000}"/>
    <cellStyle name="Notas 7 2 2 3" xfId="2680" xr:uid="{00000000-0005-0000-0000-0000780A0000}"/>
    <cellStyle name="Notas 7 2 2 4" xfId="2681" xr:uid="{00000000-0005-0000-0000-0000790A0000}"/>
    <cellStyle name="Notas 7 2 2 5" xfId="2682" xr:uid="{00000000-0005-0000-0000-00007A0A0000}"/>
    <cellStyle name="Notas 7 2 3" xfId="2683" xr:uid="{00000000-0005-0000-0000-00007B0A0000}"/>
    <cellStyle name="Notas 7 2 4" xfId="2684" xr:uid="{00000000-0005-0000-0000-00007C0A0000}"/>
    <cellStyle name="Notas 7 2 5" xfId="2685" xr:uid="{00000000-0005-0000-0000-00007D0A0000}"/>
    <cellStyle name="Notas 7 2 6" xfId="2686" xr:uid="{00000000-0005-0000-0000-00007E0A0000}"/>
    <cellStyle name="Notas 7 3" xfId="2687" xr:uid="{00000000-0005-0000-0000-00007F0A0000}"/>
    <cellStyle name="Notas 7 3 2" xfId="2688" xr:uid="{00000000-0005-0000-0000-0000800A0000}"/>
    <cellStyle name="Notas 7 3 2 2" xfId="2689" xr:uid="{00000000-0005-0000-0000-0000810A0000}"/>
    <cellStyle name="Notas 7 3 2 3" xfId="2690" xr:uid="{00000000-0005-0000-0000-0000820A0000}"/>
    <cellStyle name="Notas 7 3 2 4" xfId="2691" xr:uid="{00000000-0005-0000-0000-0000830A0000}"/>
    <cellStyle name="Notas 7 3 2 5" xfId="2692" xr:uid="{00000000-0005-0000-0000-0000840A0000}"/>
    <cellStyle name="Notas 7 3 3" xfId="2693" xr:uid="{00000000-0005-0000-0000-0000850A0000}"/>
    <cellStyle name="Notas 7 3 4" xfId="2694" xr:uid="{00000000-0005-0000-0000-0000860A0000}"/>
    <cellStyle name="Notas 7 3 5" xfId="2695" xr:uid="{00000000-0005-0000-0000-0000870A0000}"/>
    <cellStyle name="Notas 7 3 6" xfId="2696" xr:uid="{00000000-0005-0000-0000-0000880A0000}"/>
    <cellStyle name="Notas 7 4" xfId="2697" xr:uid="{00000000-0005-0000-0000-0000890A0000}"/>
    <cellStyle name="Notas 7 4 2" xfId="2698" xr:uid="{00000000-0005-0000-0000-00008A0A0000}"/>
    <cellStyle name="Notas 7 4 2 2" xfId="2699" xr:uid="{00000000-0005-0000-0000-00008B0A0000}"/>
    <cellStyle name="Notas 7 4 2 3" xfId="2700" xr:uid="{00000000-0005-0000-0000-00008C0A0000}"/>
    <cellStyle name="Notas 7 4 2 4" xfId="2701" xr:uid="{00000000-0005-0000-0000-00008D0A0000}"/>
    <cellStyle name="Notas 7 4 2 5" xfId="2702" xr:uid="{00000000-0005-0000-0000-00008E0A0000}"/>
    <cellStyle name="Notas 7 4 3" xfId="2703" xr:uid="{00000000-0005-0000-0000-00008F0A0000}"/>
    <cellStyle name="Notas 7 4 4" xfId="2704" xr:uid="{00000000-0005-0000-0000-0000900A0000}"/>
    <cellStyle name="Notas 7 4 5" xfId="2705" xr:uid="{00000000-0005-0000-0000-0000910A0000}"/>
    <cellStyle name="Notas 7 4 6" xfId="2706" xr:uid="{00000000-0005-0000-0000-0000920A0000}"/>
    <cellStyle name="Notas 7 5" xfId="2707" xr:uid="{00000000-0005-0000-0000-0000930A0000}"/>
    <cellStyle name="Notas 7 5 2" xfId="2708" xr:uid="{00000000-0005-0000-0000-0000940A0000}"/>
    <cellStyle name="Notas 7 5 2 2" xfId="2709" xr:uid="{00000000-0005-0000-0000-0000950A0000}"/>
    <cellStyle name="Notas 7 5 2 3" xfId="2710" xr:uid="{00000000-0005-0000-0000-0000960A0000}"/>
    <cellStyle name="Notas 7 5 2 4" xfId="2711" xr:uid="{00000000-0005-0000-0000-0000970A0000}"/>
    <cellStyle name="Notas 7 5 2 5" xfId="2712" xr:uid="{00000000-0005-0000-0000-0000980A0000}"/>
    <cellStyle name="Notas 7 5 3" xfId="2713" xr:uid="{00000000-0005-0000-0000-0000990A0000}"/>
    <cellStyle name="Notas 7 5 4" xfId="2714" xr:uid="{00000000-0005-0000-0000-00009A0A0000}"/>
    <cellStyle name="Notas 7 5 5" xfId="2715" xr:uid="{00000000-0005-0000-0000-00009B0A0000}"/>
    <cellStyle name="Notas 7 5 6" xfId="2716" xr:uid="{00000000-0005-0000-0000-00009C0A0000}"/>
    <cellStyle name="Notas 7 6" xfId="2717" xr:uid="{00000000-0005-0000-0000-00009D0A0000}"/>
    <cellStyle name="Notas 7 6 2" xfId="2718" xr:uid="{00000000-0005-0000-0000-00009E0A0000}"/>
    <cellStyle name="Notas 7 6 3" xfId="2719" xr:uid="{00000000-0005-0000-0000-00009F0A0000}"/>
    <cellStyle name="Notas 7 6 4" xfId="2720" xr:uid="{00000000-0005-0000-0000-0000A00A0000}"/>
    <cellStyle name="Notas 7 6 5" xfId="2721" xr:uid="{00000000-0005-0000-0000-0000A10A0000}"/>
    <cellStyle name="Notas 7 7" xfId="2722" xr:uid="{00000000-0005-0000-0000-0000A20A0000}"/>
    <cellStyle name="Notas 7 8" xfId="2723" xr:uid="{00000000-0005-0000-0000-0000A30A0000}"/>
    <cellStyle name="Notas 7 9" xfId="2724" xr:uid="{00000000-0005-0000-0000-0000A40A0000}"/>
    <cellStyle name="Notas 8" xfId="2725" xr:uid="{00000000-0005-0000-0000-0000A50A0000}"/>
    <cellStyle name="Notas 8 2" xfId="2726" xr:uid="{00000000-0005-0000-0000-0000A60A0000}"/>
    <cellStyle name="Notas 8 2 2" xfId="2727" xr:uid="{00000000-0005-0000-0000-0000A70A0000}"/>
    <cellStyle name="Notas 8 2 3" xfId="2728" xr:uid="{00000000-0005-0000-0000-0000A80A0000}"/>
    <cellStyle name="Notas 8 2 4" xfId="2729" xr:uid="{00000000-0005-0000-0000-0000A90A0000}"/>
    <cellStyle name="Notas 8 2 5" xfId="2730" xr:uid="{00000000-0005-0000-0000-0000AA0A0000}"/>
    <cellStyle name="Notas 8 3" xfId="2731" xr:uid="{00000000-0005-0000-0000-0000AB0A0000}"/>
    <cellStyle name="Notas 8 4" xfId="2732" xr:uid="{00000000-0005-0000-0000-0000AC0A0000}"/>
    <cellStyle name="Notas 8 5" xfId="2733" xr:uid="{00000000-0005-0000-0000-0000AD0A0000}"/>
    <cellStyle name="Notas 8 6" xfId="2734" xr:uid="{00000000-0005-0000-0000-0000AE0A0000}"/>
    <cellStyle name="Notas 9" xfId="2735" xr:uid="{00000000-0005-0000-0000-0000AF0A0000}"/>
    <cellStyle name="Notas 9 2" xfId="2736" xr:uid="{00000000-0005-0000-0000-0000B00A0000}"/>
    <cellStyle name="Notas 9 2 2" xfId="2737" xr:uid="{00000000-0005-0000-0000-0000B10A0000}"/>
    <cellStyle name="Notas 9 2 3" xfId="2738" xr:uid="{00000000-0005-0000-0000-0000B20A0000}"/>
    <cellStyle name="Notas 9 2 4" xfId="2739" xr:uid="{00000000-0005-0000-0000-0000B30A0000}"/>
    <cellStyle name="Notas 9 2 5" xfId="2740" xr:uid="{00000000-0005-0000-0000-0000B40A0000}"/>
    <cellStyle name="Notas 9 3" xfId="2741" xr:uid="{00000000-0005-0000-0000-0000B50A0000}"/>
    <cellStyle name="Notas 9 4" xfId="2742" xr:uid="{00000000-0005-0000-0000-0000B60A0000}"/>
    <cellStyle name="Notas 9 5" xfId="2743" xr:uid="{00000000-0005-0000-0000-0000B70A0000}"/>
    <cellStyle name="Notas 9 6" xfId="2744" xr:uid="{00000000-0005-0000-0000-0000B80A0000}"/>
    <cellStyle name="Porcentaje" xfId="1" builtinId="5"/>
    <cellStyle name="Porcentaje 2" xfId="2745" xr:uid="{00000000-0005-0000-0000-0000BA0A0000}"/>
    <cellStyle name="Porcentaje 3" xfId="2746" xr:uid="{00000000-0005-0000-0000-0000BB0A0000}"/>
    <cellStyle name="Porcentaje 4" xfId="2747" xr:uid="{00000000-0005-0000-0000-0000BC0A0000}"/>
    <cellStyle name="Porcentaje 5" xfId="2748" xr:uid="{00000000-0005-0000-0000-0000BD0A0000}"/>
    <cellStyle name="Porcentaje 5 2" xfId="2749" xr:uid="{00000000-0005-0000-0000-0000BE0A0000}"/>
    <cellStyle name="Porcentual 2" xfId="2750" xr:uid="{00000000-0005-0000-0000-0000BF0A0000}"/>
    <cellStyle name="Porcentual 2 2" xfId="2751" xr:uid="{00000000-0005-0000-0000-0000C00A0000}"/>
    <cellStyle name="Porcentual 2 3" xfId="2752" xr:uid="{00000000-0005-0000-0000-0000C10A0000}"/>
    <cellStyle name="Porcentual 2 3 2" xfId="2753" xr:uid="{00000000-0005-0000-0000-0000C20A0000}"/>
    <cellStyle name="Porcentual 3" xfId="2754" xr:uid="{00000000-0005-0000-0000-0000C30A0000}"/>
    <cellStyle name="Porcentual 4" xfId="2755" xr:uid="{00000000-0005-0000-0000-0000C40A0000}"/>
    <cellStyle name="Salida 2" xfId="2756" xr:uid="{00000000-0005-0000-0000-0000C50A0000}"/>
    <cellStyle name="Salida 3" xfId="2757" xr:uid="{00000000-0005-0000-0000-0000C60A0000}"/>
    <cellStyle name="Salida 4" xfId="2758" xr:uid="{00000000-0005-0000-0000-0000C70A0000}"/>
    <cellStyle name="Salida 5" xfId="2759" xr:uid="{00000000-0005-0000-0000-0000C80A0000}"/>
    <cellStyle name="Salida 6" xfId="2760" xr:uid="{00000000-0005-0000-0000-0000C90A0000}"/>
    <cellStyle name="TableStyleLight1" xfId="2761" xr:uid="{00000000-0005-0000-0000-0000CA0A0000}"/>
    <cellStyle name="Texto de advertencia 2" xfId="2762" xr:uid="{00000000-0005-0000-0000-0000CB0A0000}"/>
    <cellStyle name="Texto de advertencia 3" xfId="2763" xr:uid="{00000000-0005-0000-0000-0000CC0A0000}"/>
    <cellStyle name="Texto de advertencia 4" xfId="2764" xr:uid="{00000000-0005-0000-0000-0000CD0A0000}"/>
    <cellStyle name="Texto de advertencia 5" xfId="2765" xr:uid="{00000000-0005-0000-0000-0000CE0A0000}"/>
    <cellStyle name="Texto de advertencia 6" xfId="2766" xr:uid="{00000000-0005-0000-0000-0000CF0A0000}"/>
    <cellStyle name="Texto explicativo 2" xfId="2767" xr:uid="{00000000-0005-0000-0000-0000D00A0000}"/>
    <cellStyle name="Texto explicativo 3" xfId="2768" xr:uid="{00000000-0005-0000-0000-0000D10A0000}"/>
    <cellStyle name="Texto explicativo 4" xfId="2769" xr:uid="{00000000-0005-0000-0000-0000D20A0000}"/>
    <cellStyle name="Texto explicativo 5" xfId="2770" xr:uid="{00000000-0005-0000-0000-0000D30A0000}"/>
    <cellStyle name="Texto explicativo 6" xfId="2771" xr:uid="{00000000-0005-0000-0000-0000D40A0000}"/>
    <cellStyle name="Título 1 2" xfId="2772" xr:uid="{00000000-0005-0000-0000-0000D50A0000}"/>
    <cellStyle name="Título 1 3" xfId="2773" xr:uid="{00000000-0005-0000-0000-0000D60A0000}"/>
    <cellStyle name="Título 1 4" xfId="2774" xr:uid="{00000000-0005-0000-0000-0000D70A0000}"/>
    <cellStyle name="Título 1 5" xfId="2775" xr:uid="{00000000-0005-0000-0000-0000D80A0000}"/>
    <cellStyle name="Título 1 6" xfId="2776" xr:uid="{00000000-0005-0000-0000-0000D90A0000}"/>
    <cellStyle name="Título 2 2" xfId="2777" xr:uid="{00000000-0005-0000-0000-0000DA0A0000}"/>
    <cellStyle name="Título 2 3" xfId="2778" xr:uid="{00000000-0005-0000-0000-0000DB0A0000}"/>
    <cellStyle name="Título 2 4" xfId="2779" xr:uid="{00000000-0005-0000-0000-0000DC0A0000}"/>
    <cellStyle name="Título 2 5" xfId="2780" xr:uid="{00000000-0005-0000-0000-0000DD0A0000}"/>
    <cellStyle name="Título 2 6" xfId="2781" xr:uid="{00000000-0005-0000-0000-0000DE0A0000}"/>
    <cellStyle name="Título 3 2" xfId="2782" xr:uid="{00000000-0005-0000-0000-0000DF0A0000}"/>
    <cellStyle name="Título 3 3" xfId="2783" xr:uid="{00000000-0005-0000-0000-0000E00A0000}"/>
    <cellStyle name="Título 3 4" xfId="2784" xr:uid="{00000000-0005-0000-0000-0000E10A0000}"/>
    <cellStyle name="Título 3 5" xfId="2785" xr:uid="{00000000-0005-0000-0000-0000E20A0000}"/>
    <cellStyle name="Título 3 6" xfId="2786" xr:uid="{00000000-0005-0000-0000-0000E30A0000}"/>
    <cellStyle name="Título 4" xfId="2787" xr:uid="{00000000-0005-0000-0000-0000E40A0000}"/>
    <cellStyle name="Título 5" xfId="2788" xr:uid="{00000000-0005-0000-0000-0000E50A0000}"/>
    <cellStyle name="Título 6" xfId="2789" xr:uid="{00000000-0005-0000-0000-0000E60A0000}"/>
    <cellStyle name="Título 7" xfId="2790" xr:uid="{00000000-0005-0000-0000-0000E70A0000}"/>
    <cellStyle name="Título 8" xfId="2791" xr:uid="{00000000-0005-0000-0000-0000E80A0000}"/>
    <cellStyle name="Total 2" xfId="2792" xr:uid="{00000000-0005-0000-0000-0000E90A0000}"/>
    <cellStyle name="Total 3" xfId="2793" xr:uid="{00000000-0005-0000-0000-0000EA0A0000}"/>
    <cellStyle name="Total 4" xfId="2794" xr:uid="{00000000-0005-0000-0000-0000EB0A0000}"/>
    <cellStyle name="Total 5" xfId="2795" xr:uid="{00000000-0005-0000-0000-0000EC0A0000}"/>
    <cellStyle name="Total 6" xfId="2796" xr:uid="{00000000-0005-0000-0000-0000ED0A0000}"/>
  </cellStyles>
  <dxfs count="0"/>
  <tableStyles count="0" defaultTableStyle="TableStyleMedium2" defaultPivotStyle="PivotStyleLight16"/>
  <colors>
    <mruColors>
      <color rgb="FFFF5050"/>
      <color rgb="FFECA414"/>
      <color rgb="FF4FEA2A"/>
      <color rgb="FF0AD093"/>
      <color rgb="FFE4801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externalLink" Target="externalLinks/externalLink1.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10" Type="http://schemas.openxmlformats.org/officeDocument/2006/relationships/customXml" Target="../customXml/item3.xml"/><Relationship Id="rId4" Type="http://schemas.openxmlformats.org/officeDocument/2006/relationships/theme" Target="theme/theme1.xml"/><Relationship Id="rId9" Type="http://schemas.openxmlformats.org/officeDocument/2006/relationships/customXml" Target="../customXml/item2.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569178</xdr:colOff>
      <xdr:row>0</xdr:row>
      <xdr:rowOff>58079</xdr:rowOff>
    </xdr:from>
    <xdr:to>
      <xdr:col>0</xdr:col>
      <xdr:colOff>1606063</xdr:colOff>
      <xdr:row>2</xdr:row>
      <xdr:rowOff>163982</xdr:rowOff>
    </xdr:to>
    <xdr:pic>
      <xdr:nvPicPr>
        <xdr:cNvPr id="2" name="Imagen 1">
          <a:extLst>
            <a:ext uri="{FF2B5EF4-FFF2-40B4-BE49-F238E27FC236}">
              <a16:creationId xmlns:a16="http://schemas.microsoft.com/office/drawing/2014/main" id="{4B7646BE-9642-4971-911F-D2871C6CF98B}"/>
            </a:ext>
          </a:extLst>
        </xdr:cNvPr>
        <xdr:cNvPicPr/>
      </xdr:nvPicPr>
      <xdr:blipFill>
        <a:blip xmlns:r="http://schemas.openxmlformats.org/officeDocument/2006/relationships" r:embed="rId1"/>
        <a:stretch>
          <a:fillRect/>
        </a:stretch>
      </xdr:blipFill>
      <xdr:spPr>
        <a:xfrm>
          <a:off x="6806891" y="58079"/>
          <a:ext cx="1036885" cy="651848"/>
        </a:xfrm>
        <a:prstGeom prst="rect">
          <a:avLst/>
        </a:prstGeom>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X:\INFORMACI&#211;N%20YADIRA\ISVIMED\MFMP%20ISVIMED\MFMP%20AJUSTADO%20A%20JUNIO%202014\22.08.2014%20Loan%20amortization_MFMP_V01-2014%20MFMP%202014-2024%20-%20isvimed.xlsm"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reports"/>
      <sheetName val="parameters"/>
      <sheetName val="amortization"/>
      <sheetName val="amortization_year"/>
      <sheetName val="summary_year"/>
      <sheetName val="summary_mes"/>
      <sheetName val="flujo_caja"/>
      <sheetName val="ranges"/>
      <sheetName val="escenarios_all"/>
      <sheetName val="22.08"/>
    </sheetNames>
    <sheetDataSet>
      <sheetData sheetId="0"/>
      <sheetData sheetId="1">
        <row r="3">
          <cell r="S3" t="str">
            <v>code</v>
          </cell>
          <cell r="T3" t="str">
            <v>periodo</v>
          </cell>
          <cell r="U3" t="str">
            <v>value</v>
          </cell>
          <cell r="AC3" t="str">
            <v>code</v>
          </cell>
          <cell r="AD3" t="str">
            <v>periodo</v>
          </cell>
          <cell r="AE3" t="str">
            <v>value</v>
          </cell>
          <cell r="AF3" t="str">
            <v>concepto</v>
          </cell>
        </row>
        <row r="4">
          <cell r="A4">
            <v>6</v>
          </cell>
          <cell r="B4">
            <v>5</v>
          </cell>
          <cell r="C4">
            <v>0</v>
          </cell>
          <cell r="D4">
            <v>0</v>
          </cell>
          <cell r="E4">
            <v>20</v>
          </cell>
          <cell r="F4">
            <v>11</v>
          </cell>
          <cell r="G4">
            <v>2</v>
          </cell>
          <cell r="H4">
            <v>1</v>
          </cell>
          <cell r="I4">
            <v>2</v>
          </cell>
          <cell r="J4" t="str">
            <v>BID: Programa de Seguridad y Convivencia Ciudadana</v>
          </cell>
          <cell r="K4" t="str">
            <v>BID</v>
          </cell>
          <cell r="L4">
            <v>3</v>
          </cell>
          <cell r="M4">
            <v>0</v>
          </cell>
          <cell r="N4">
            <v>0</v>
          </cell>
          <cell r="O4">
            <v>365</v>
          </cell>
          <cell r="P4">
            <v>0</v>
          </cell>
          <cell r="Q4">
            <v>0</v>
          </cell>
          <cell r="S4">
            <v>6</v>
          </cell>
          <cell r="T4">
            <v>36143</v>
          </cell>
          <cell r="U4">
            <v>7732389.4299999997</v>
          </cell>
          <cell r="Y4">
            <v>33</v>
          </cell>
          <cell r="Z4">
            <v>40897</v>
          </cell>
          <cell r="AA4">
            <v>3.9699999999999999E-2</v>
          </cell>
          <cell r="AC4">
            <v>7</v>
          </cell>
          <cell r="AD4">
            <v>39783</v>
          </cell>
          <cell r="AE4">
            <v>3443121</v>
          </cell>
          <cell r="AF4">
            <v>0</v>
          </cell>
          <cell r="AH4">
            <v>1</v>
          </cell>
          <cell r="AI4" t="str">
            <v>COP</v>
          </cell>
          <cell r="AJ4" t="str">
            <v>PESO COLOMBIANO</v>
          </cell>
          <cell r="AK4">
            <v>3</v>
          </cell>
          <cell r="AL4">
            <v>3</v>
          </cell>
        </row>
        <row r="5">
          <cell r="A5">
            <v>7</v>
          </cell>
          <cell r="B5">
            <v>4</v>
          </cell>
          <cell r="C5">
            <v>5.0999999999999997E-2</v>
          </cell>
          <cell r="D5">
            <v>0</v>
          </cell>
          <cell r="E5">
            <v>10</v>
          </cell>
          <cell r="F5">
            <v>9</v>
          </cell>
          <cell r="G5">
            <v>1</v>
          </cell>
          <cell r="H5">
            <v>1</v>
          </cell>
          <cell r="I5">
            <v>1</v>
          </cell>
          <cell r="J5" t="str">
            <v>Bonos06: Prepago y reestrucutración del perfil de la deuda</v>
          </cell>
          <cell r="K5" t="str">
            <v>DECEVAL</v>
          </cell>
          <cell r="L5">
            <v>2</v>
          </cell>
          <cell r="M5">
            <v>0</v>
          </cell>
          <cell r="N5">
            <v>0</v>
          </cell>
          <cell r="O5">
            <v>365</v>
          </cell>
          <cell r="P5">
            <v>0</v>
          </cell>
          <cell r="Q5">
            <v>1</v>
          </cell>
          <cell r="S5">
            <v>7</v>
          </cell>
          <cell r="T5">
            <v>39070</v>
          </cell>
          <cell r="U5">
            <v>141000000000</v>
          </cell>
          <cell r="Y5">
            <v>57</v>
          </cell>
          <cell r="Z5">
            <v>41533</v>
          </cell>
          <cell r="AA5">
            <v>4.9799999999999997E-2</v>
          </cell>
          <cell r="AC5">
            <v>7</v>
          </cell>
          <cell r="AD5">
            <v>39814</v>
          </cell>
          <cell r="AE5">
            <v>3443121</v>
          </cell>
          <cell r="AF5">
            <v>0</v>
          </cell>
          <cell r="AH5">
            <v>2</v>
          </cell>
          <cell r="AI5" t="str">
            <v>USD</v>
          </cell>
          <cell r="AJ5" t="str">
            <v>DÓLAR E.U. DE AMERICA</v>
          </cell>
          <cell r="AK5">
            <v>4</v>
          </cell>
          <cell r="AL5">
            <v>2</v>
          </cell>
        </row>
        <row r="6">
          <cell r="A6">
            <v>10</v>
          </cell>
          <cell r="B6">
            <v>1</v>
          </cell>
          <cell r="C6">
            <v>1.9230000000000001E-2</v>
          </cell>
          <cell r="D6">
            <v>0</v>
          </cell>
          <cell r="E6">
            <v>1.5</v>
          </cell>
          <cell r="F6">
            <v>1</v>
          </cell>
          <cell r="G6">
            <v>4</v>
          </cell>
          <cell r="H6">
            <v>2</v>
          </cell>
          <cell r="I6">
            <v>1</v>
          </cell>
          <cell r="J6" t="str">
            <v>Obras públicas. . Liquidado a jun-2014</v>
          </cell>
          <cell r="K6" t="str">
            <v>BANCO DE OCCIDENTE</v>
          </cell>
          <cell r="L6">
            <v>1</v>
          </cell>
          <cell r="M6">
            <v>0</v>
          </cell>
          <cell r="N6">
            <v>0</v>
          </cell>
          <cell r="O6">
            <v>360</v>
          </cell>
          <cell r="P6">
            <v>0</v>
          </cell>
          <cell r="Q6">
            <v>0</v>
          </cell>
          <cell r="S6">
            <v>10</v>
          </cell>
          <cell r="T6">
            <v>41269</v>
          </cell>
          <cell r="U6">
            <v>52000000000</v>
          </cell>
          <cell r="Y6">
            <v>0</v>
          </cell>
          <cell r="Z6">
            <v>0</v>
          </cell>
          <cell r="AA6">
            <v>0</v>
          </cell>
          <cell r="AC6">
            <v>7</v>
          </cell>
          <cell r="AD6">
            <v>39814</v>
          </cell>
          <cell r="AE6">
            <v>496900</v>
          </cell>
          <cell r="AF6">
            <v>0</v>
          </cell>
          <cell r="AH6">
            <v>3</v>
          </cell>
          <cell r="AI6" t="str">
            <v>EUR</v>
          </cell>
          <cell r="AJ6" t="str">
            <v>EURO</v>
          </cell>
          <cell r="AK6">
            <v>0</v>
          </cell>
          <cell r="AL6">
            <v>0</v>
          </cell>
        </row>
        <row r="7">
          <cell r="A7">
            <v>11</v>
          </cell>
          <cell r="B7">
            <v>1</v>
          </cell>
          <cell r="C7">
            <v>1.9230000000000001E-2</v>
          </cell>
          <cell r="D7">
            <v>0</v>
          </cell>
          <cell r="E7">
            <v>1.5</v>
          </cell>
          <cell r="F7">
            <v>1</v>
          </cell>
          <cell r="G7">
            <v>4</v>
          </cell>
          <cell r="H7">
            <v>2</v>
          </cell>
          <cell r="I7">
            <v>1</v>
          </cell>
          <cell r="J7" t="str">
            <v>Recompra de la deuda interna. Liquidado a jun-2014</v>
          </cell>
          <cell r="K7" t="str">
            <v>BANCO DE BOGOTÁ - Sustitución</v>
          </cell>
          <cell r="L7">
            <v>1</v>
          </cell>
          <cell r="M7">
            <v>0</v>
          </cell>
          <cell r="N7">
            <v>0</v>
          </cell>
          <cell r="O7">
            <v>360</v>
          </cell>
          <cell r="P7">
            <v>0</v>
          </cell>
          <cell r="Q7">
            <v>0</v>
          </cell>
          <cell r="S7">
            <v>11</v>
          </cell>
          <cell r="T7">
            <v>41271</v>
          </cell>
          <cell r="U7">
            <v>42083333333</v>
          </cell>
          <cell r="Y7">
            <v>0</v>
          </cell>
          <cell r="Z7">
            <v>0</v>
          </cell>
          <cell r="AA7">
            <v>0</v>
          </cell>
          <cell r="AC7">
            <v>7</v>
          </cell>
          <cell r="AD7">
            <v>39845</v>
          </cell>
          <cell r="AE7">
            <v>3109916</v>
          </cell>
          <cell r="AF7">
            <v>0</v>
          </cell>
          <cell r="AH7">
            <v>4</v>
          </cell>
          <cell r="AI7" t="str">
            <v>CAD</v>
          </cell>
          <cell r="AJ7" t="str">
            <v>DÓLAR CANADIENSE</v>
          </cell>
          <cell r="AK7">
            <v>0</v>
          </cell>
          <cell r="AL7">
            <v>0</v>
          </cell>
        </row>
        <row r="8">
          <cell r="A8">
            <v>12</v>
          </cell>
          <cell r="B8">
            <v>1</v>
          </cell>
          <cell r="C8">
            <v>1.26E-2</v>
          </cell>
          <cell r="D8">
            <v>0</v>
          </cell>
          <cell r="E8">
            <v>0.5</v>
          </cell>
          <cell r="F8">
            <v>1</v>
          </cell>
          <cell r="G8">
            <v>4</v>
          </cell>
          <cell r="H8">
            <v>1</v>
          </cell>
          <cell r="I8">
            <v>1</v>
          </cell>
          <cell r="J8" t="str">
            <v>Construcción PUIs, SITP, Mtto. Infraestructura publica. Liquidado a jun-2014</v>
          </cell>
          <cell r="K8" t="str">
            <v>BANCO DE OCCIDENTE</v>
          </cell>
          <cell r="L8">
            <v>1</v>
          </cell>
          <cell r="M8">
            <v>0</v>
          </cell>
          <cell r="N8">
            <v>0</v>
          </cell>
          <cell r="O8">
            <v>365</v>
          </cell>
          <cell r="P8">
            <v>0</v>
          </cell>
          <cell r="Q8">
            <v>0</v>
          </cell>
          <cell r="S8">
            <v>12</v>
          </cell>
          <cell r="T8">
            <v>41631</v>
          </cell>
          <cell r="U8">
            <v>177677083334</v>
          </cell>
          <cell r="Y8">
            <v>0</v>
          </cell>
          <cell r="Z8">
            <v>0</v>
          </cell>
          <cell r="AA8">
            <v>0</v>
          </cell>
          <cell r="AC8">
            <v>7</v>
          </cell>
          <cell r="AD8">
            <v>39845</v>
          </cell>
          <cell r="AE8">
            <v>496900</v>
          </cell>
          <cell r="AF8">
            <v>0</v>
          </cell>
          <cell r="AH8">
            <v>5</v>
          </cell>
          <cell r="AI8" t="str">
            <v>VEB</v>
          </cell>
          <cell r="AJ8" t="str">
            <v>BOLIVAR VENEZOLANO</v>
          </cell>
          <cell r="AK8">
            <v>0</v>
          </cell>
          <cell r="AL8">
            <v>0</v>
          </cell>
        </row>
        <row r="9">
          <cell r="A9">
            <v>14</v>
          </cell>
          <cell r="B9">
            <v>1</v>
          </cell>
          <cell r="C9">
            <v>7.0000000000000007E-2</v>
          </cell>
          <cell r="D9">
            <v>0</v>
          </cell>
          <cell r="E9">
            <v>3</v>
          </cell>
          <cell r="F9">
            <v>1</v>
          </cell>
          <cell r="G9">
            <v>4</v>
          </cell>
          <cell r="H9">
            <v>1</v>
          </cell>
          <cell r="I9">
            <v>1</v>
          </cell>
          <cell r="J9" t="str">
            <v>Equilibrar MFMP</v>
          </cell>
          <cell r="K9" t="str">
            <v>Banca local</v>
          </cell>
          <cell r="L9">
            <v>1</v>
          </cell>
          <cell r="M9">
            <v>0</v>
          </cell>
          <cell r="N9">
            <v>0</v>
          </cell>
          <cell r="O9">
            <v>365</v>
          </cell>
          <cell r="P9">
            <v>0</v>
          </cell>
          <cell r="Q9">
            <v>0</v>
          </cell>
          <cell r="S9">
            <v>13</v>
          </cell>
          <cell r="T9">
            <v>41631</v>
          </cell>
          <cell r="U9">
            <v>322916666</v>
          </cell>
          <cell r="Y9">
            <v>0</v>
          </cell>
          <cell r="Z9">
            <v>0</v>
          </cell>
          <cell r="AA9">
            <v>0</v>
          </cell>
          <cell r="AC9">
            <v>7</v>
          </cell>
          <cell r="AD9">
            <v>39873</v>
          </cell>
          <cell r="AE9">
            <v>3443121</v>
          </cell>
          <cell r="AF9">
            <v>0</v>
          </cell>
          <cell r="AH9">
            <v>6</v>
          </cell>
          <cell r="AI9" t="str">
            <v>GBP</v>
          </cell>
          <cell r="AJ9" t="str">
            <v>LIBRA ESTERLINA</v>
          </cell>
          <cell r="AK9">
            <v>0</v>
          </cell>
          <cell r="AL9">
            <v>0</v>
          </cell>
        </row>
        <row r="10">
          <cell r="A10">
            <v>15</v>
          </cell>
          <cell r="B10">
            <v>1</v>
          </cell>
          <cell r="C10">
            <v>7.0000000000000007E-2</v>
          </cell>
          <cell r="D10">
            <v>0</v>
          </cell>
          <cell r="E10">
            <v>4</v>
          </cell>
          <cell r="F10">
            <v>1</v>
          </cell>
          <cell r="G10">
            <v>4</v>
          </cell>
          <cell r="H10">
            <v>1</v>
          </cell>
          <cell r="I10">
            <v>1</v>
          </cell>
          <cell r="J10" t="str">
            <v>Equilibrar MFMP</v>
          </cell>
          <cell r="K10" t="str">
            <v>Banca local</v>
          </cell>
          <cell r="L10">
            <v>1</v>
          </cell>
          <cell r="M10">
            <v>0</v>
          </cell>
          <cell r="N10">
            <v>0</v>
          </cell>
          <cell r="O10">
            <v>365</v>
          </cell>
          <cell r="P10">
            <v>0</v>
          </cell>
          <cell r="Q10">
            <v>0</v>
          </cell>
          <cell r="S10">
            <v>14</v>
          </cell>
          <cell r="T10">
            <v>41927</v>
          </cell>
          <cell r="U10">
            <v>28960728690</v>
          </cell>
          <cell r="Y10">
            <v>0</v>
          </cell>
          <cell r="Z10">
            <v>0</v>
          </cell>
          <cell r="AA10">
            <v>0</v>
          </cell>
          <cell r="AC10">
            <v>7</v>
          </cell>
          <cell r="AD10">
            <v>39873</v>
          </cell>
          <cell r="AE10">
            <v>496900</v>
          </cell>
          <cell r="AF10">
            <v>0</v>
          </cell>
          <cell r="AH10">
            <v>7</v>
          </cell>
          <cell r="AI10" t="str">
            <v>SEK</v>
          </cell>
          <cell r="AJ10" t="str">
            <v>CORONA SUECA</v>
          </cell>
          <cell r="AK10">
            <v>0</v>
          </cell>
          <cell r="AL10">
            <v>0</v>
          </cell>
        </row>
        <row r="11">
          <cell r="A11">
            <v>16</v>
          </cell>
          <cell r="B11">
            <v>1</v>
          </cell>
          <cell r="C11">
            <v>0.05</v>
          </cell>
          <cell r="D11">
            <v>0</v>
          </cell>
          <cell r="E11">
            <v>1.2</v>
          </cell>
          <cell r="F11">
            <v>0</v>
          </cell>
          <cell r="G11">
            <v>4</v>
          </cell>
          <cell r="H11">
            <v>1</v>
          </cell>
          <cell r="I11">
            <v>1</v>
          </cell>
          <cell r="J11" t="str">
            <v>Equilibrar MFMP</v>
          </cell>
          <cell r="K11" t="str">
            <v>Banca local</v>
          </cell>
          <cell r="L11">
            <v>1</v>
          </cell>
          <cell r="M11">
            <v>0</v>
          </cell>
          <cell r="N11">
            <v>0</v>
          </cell>
          <cell r="O11">
            <v>365</v>
          </cell>
          <cell r="P11">
            <v>0</v>
          </cell>
          <cell r="Q11">
            <v>0</v>
          </cell>
          <cell r="S11">
            <v>15</v>
          </cell>
          <cell r="T11">
            <v>42094</v>
          </cell>
          <cell r="U11">
            <v>40000000000</v>
          </cell>
          <cell r="Y11">
            <v>0</v>
          </cell>
          <cell r="Z11">
            <v>0</v>
          </cell>
          <cell r="AA11">
            <v>0</v>
          </cell>
          <cell r="AC11">
            <v>7</v>
          </cell>
          <cell r="AD11">
            <v>39904</v>
          </cell>
          <cell r="AE11">
            <v>3332054</v>
          </cell>
          <cell r="AF11">
            <v>0</v>
          </cell>
          <cell r="AH11">
            <v>8</v>
          </cell>
          <cell r="AI11" t="str">
            <v>DEG</v>
          </cell>
          <cell r="AJ11" t="str">
            <v>DERECHO ESPECIAL DE GIRO</v>
          </cell>
          <cell r="AK11">
            <v>0</v>
          </cell>
          <cell r="AL11">
            <v>0</v>
          </cell>
        </row>
        <row r="12">
          <cell r="A12">
            <v>17</v>
          </cell>
          <cell r="B12">
            <v>1</v>
          </cell>
          <cell r="C12">
            <v>7.0000000000000007E-2</v>
          </cell>
          <cell r="D12">
            <v>0</v>
          </cell>
          <cell r="E12">
            <v>1.25</v>
          </cell>
          <cell r="F12">
            <v>0.3</v>
          </cell>
          <cell r="G12">
            <v>4</v>
          </cell>
          <cell r="H12">
            <v>1</v>
          </cell>
          <cell r="I12">
            <v>1</v>
          </cell>
          <cell r="J12" t="str">
            <v>Equilibrar MFMP</v>
          </cell>
          <cell r="K12" t="str">
            <v>Banca local</v>
          </cell>
          <cell r="L12">
            <v>1</v>
          </cell>
          <cell r="M12">
            <v>0</v>
          </cell>
          <cell r="N12">
            <v>0</v>
          </cell>
          <cell r="O12">
            <v>365</v>
          </cell>
          <cell r="P12">
            <v>0</v>
          </cell>
          <cell r="Q12">
            <v>0</v>
          </cell>
          <cell r="S12">
            <v>16</v>
          </cell>
          <cell r="T12">
            <v>41943</v>
          </cell>
          <cell r="U12">
            <v>28960728690</v>
          </cell>
          <cell r="Y12">
            <v>0</v>
          </cell>
          <cell r="Z12">
            <v>0</v>
          </cell>
          <cell r="AA12">
            <v>0</v>
          </cell>
          <cell r="AC12">
            <v>7</v>
          </cell>
          <cell r="AD12">
            <v>39904</v>
          </cell>
          <cell r="AE12">
            <v>496900</v>
          </cell>
          <cell r="AF12">
            <v>0</v>
          </cell>
          <cell r="AH12">
            <v>9</v>
          </cell>
          <cell r="AI12" t="str">
            <v>CHF</v>
          </cell>
          <cell r="AJ12" t="str">
            <v>FRANCO SUIZO</v>
          </cell>
          <cell r="AK12">
            <v>0</v>
          </cell>
          <cell r="AL12">
            <v>0</v>
          </cell>
        </row>
        <row r="13">
          <cell r="A13">
            <v>18</v>
          </cell>
          <cell r="B13">
            <v>1</v>
          </cell>
          <cell r="C13">
            <v>7.0000000000000007E-2</v>
          </cell>
          <cell r="D13">
            <v>0</v>
          </cell>
          <cell r="E13">
            <v>5</v>
          </cell>
          <cell r="F13">
            <v>2</v>
          </cell>
          <cell r="G13">
            <v>4</v>
          </cell>
          <cell r="H13">
            <v>1</v>
          </cell>
          <cell r="I13">
            <v>1</v>
          </cell>
          <cell r="J13" t="str">
            <v>Equilibrar MFMP</v>
          </cell>
          <cell r="K13" t="str">
            <v>Banca local</v>
          </cell>
          <cell r="L13">
            <v>1</v>
          </cell>
          <cell r="M13">
            <v>0</v>
          </cell>
          <cell r="N13">
            <v>0</v>
          </cell>
          <cell r="O13">
            <v>365</v>
          </cell>
          <cell r="P13">
            <v>0</v>
          </cell>
          <cell r="Q13">
            <v>0</v>
          </cell>
          <cell r="S13">
            <v>17</v>
          </cell>
          <cell r="T13">
            <v>41943</v>
          </cell>
          <cell r="U13">
            <v>28960728690</v>
          </cell>
          <cell r="Y13">
            <v>0</v>
          </cell>
          <cell r="Z13">
            <v>0</v>
          </cell>
          <cell r="AA13">
            <v>0</v>
          </cell>
          <cell r="AC13">
            <v>7</v>
          </cell>
          <cell r="AD13">
            <v>39933</v>
          </cell>
          <cell r="AE13">
            <v>46939400</v>
          </cell>
          <cell r="AF13">
            <v>0</v>
          </cell>
          <cell r="AH13">
            <v>10</v>
          </cell>
          <cell r="AI13" t="str">
            <v>DKK</v>
          </cell>
          <cell r="AJ13" t="str">
            <v>CORONA DANESA</v>
          </cell>
          <cell r="AK13">
            <v>0</v>
          </cell>
          <cell r="AL13">
            <v>0</v>
          </cell>
        </row>
        <row r="14">
          <cell r="A14">
            <v>19</v>
          </cell>
          <cell r="B14">
            <v>1</v>
          </cell>
          <cell r="C14">
            <v>7.0000000000000007E-2</v>
          </cell>
          <cell r="D14">
            <v>0</v>
          </cell>
          <cell r="E14">
            <v>5</v>
          </cell>
          <cell r="F14">
            <v>2</v>
          </cell>
          <cell r="G14">
            <v>4</v>
          </cell>
          <cell r="H14">
            <v>1</v>
          </cell>
          <cell r="I14">
            <v>1</v>
          </cell>
          <cell r="J14" t="str">
            <v>Equilibrar MFMP</v>
          </cell>
          <cell r="K14" t="str">
            <v>Banca local</v>
          </cell>
          <cell r="L14">
            <v>1</v>
          </cell>
          <cell r="M14">
            <v>0</v>
          </cell>
          <cell r="N14">
            <v>0</v>
          </cell>
          <cell r="O14">
            <v>365</v>
          </cell>
          <cell r="P14">
            <v>0</v>
          </cell>
          <cell r="Q14">
            <v>0</v>
          </cell>
          <cell r="S14">
            <v>18</v>
          </cell>
          <cell r="T14">
            <v>43769</v>
          </cell>
          <cell r="U14">
            <v>50000000000</v>
          </cell>
          <cell r="Y14">
            <v>0</v>
          </cell>
          <cell r="Z14">
            <v>0</v>
          </cell>
          <cell r="AA14">
            <v>0</v>
          </cell>
          <cell r="AC14">
            <v>7</v>
          </cell>
          <cell r="AD14">
            <v>39934</v>
          </cell>
          <cell r="AE14">
            <v>3443121</v>
          </cell>
          <cell r="AF14">
            <v>0</v>
          </cell>
          <cell r="AH14">
            <v>11</v>
          </cell>
          <cell r="AI14" t="str">
            <v>PEN</v>
          </cell>
          <cell r="AJ14" t="str">
            <v>NUEVO SOL PERUANO</v>
          </cell>
          <cell r="AK14">
            <v>0</v>
          </cell>
          <cell r="AL14">
            <v>0</v>
          </cell>
        </row>
        <row r="15">
          <cell r="A15">
            <v>20</v>
          </cell>
          <cell r="B15">
            <v>1</v>
          </cell>
          <cell r="C15">
            <v>7.0000000000000007E-2</v>
          </cell>
          <cell r="D15">
            <v>0</v>
          </cell>
          <cell r="E15">
            <v>5</v>
          </cell>
          <cell r="F15">
            <v>2</v>
          </cell>
          <cell r="G15">
            <v>4</v>
          </cell>
          <cell r="H15">
            <v>1</v>
          </cell>
          <cell r="I15">
            <v>1</v>
          </cell>
          <cell r="J15" t="str">
            <v>Equilibrar MFMP</v>
          </cell>
          <cell r="K15" t="str">
            <v>Banca local</v>
          </cell>
          <cell r="L15">
            <v>1</v>
          </cell>
          <cell r="M15">
            <v>0</v>
          </cell>
          <cell r="N15">
            <v>0</v>
          </cell>
          <cell r="O15">
            <v>365</v>
          </cell>
          <cell r="P15">
            <v>0</v>
          </cell>
          <cell r="Q15">
            <v>0</v>
          </cell>
          <cell r="S15">
            <v>19</v>
          </cell>
          <cell r="T15">
            <v>44135</v>
          </cell>
          <cell r="U15">
            <v>65000000000</v>
          </cell>
          <cell r="AC15">
            <v>7</v>
          </cell>
          <cell r="AD15">
            <v>39934</v>
          </cell>
          <cell r="AE15">
            <v>496900</v>
          </cell>
          <cell r="AF15">
            <v>0</v>
          </cell>
          <cell r="AH15">
            <v>12</v>
          </cell>
          <cell r="AI15" t="str">
            <v>ARS</v>
          </cell>
          <cell r="AJ15" t="str">
            <v>PESO ARGENTINO</v>
          </cell>
          <cell r="AK15">
            <v>0</v>
          </cell>
          <cell r="AL15">
            <v>0</v>
          </cell>
        </row>
        <row r="16">
          <cell r="A16">
            <v>21</v>
          </cell>
          <cell r="B16">
            <v>1</v>
          </cell>
          <cell r="C16">
            <v>7.0000000000000007E-2</v>
          </cell>
          <cell r="D16">
            <v>0</v>
          </cell>
          <cell r="E16">
            <v>5</v>
          </cell>
          <cell r="F16">
            <v>2</v>
          </cell>
          <cell r="G16">
            <v>4</v>
          </cell>
          <cell r="H16">
            <v>1</v>
          </cell>
          <cell r="I16">
            <v>1</v>
          </cell>
          <cell r="J16" t="str">
            <v>Equilibrar MFMP</v>
          </cell>
          <cell r="K16" t="str">
            <v>Banca local</v>
          </cell>
          <cell r="L16">
            <v>1</v>
          </cell>
          <cell r="M16">
            <v>0</v>
          </cell>
          <cell r="N16">
            <v>0</v>
          </cell>
          <cell r="O16">
            <v>365</v>
          </cell>
          <cell r="P16">
            <v>0</v>
          </cell>
          <cell r="Q16">
            <v>0</v>
          </cell>
          <cell r="S16">
            <v>20</v>
          </cell>
          <cell r="T16">
            <v>44500</v>
          </cell>
          <cell r="U16">
            <v>76000000000</v>
          </cell>
          <cell r="AC16">
            <v>7</v>
          </cell>
          <cell r="AD16">
            <v>39965</v>
          </cell>
          <cell r="AE16">
            <v>3332054</v>
          </cell>
          <cell r="AF16">
            <v>0</v>
          </cell>
          <cell r="AH16">
            <v>13</v>
          </cell>
          <cell r="AI16" t="str">
            <v>CLP</v>
          </cell>
          <cell r="AJ16" t="str">
            <v>PESO CHILENO</v>
          </cell>
          <cell r="AK16">
            <v>0</v>
          </cell>
          <cell r="AL16">
            <v>0</v>
          </cell>
        </row>
        <row r="17">
          <cell r="A17">
            <v>22</v>
          </cell>
          <cell r="B17">
            <v>1</v>
          </cell>
          <cell r="C17">
            <v>7.0000000000000007E-2</v>
          </cell>
          <cell r="D17">
            <v>0</v>
          </cell>
          <cell r="E17">
            <v>5</v>
          </cell>
          <cell r="F17">
            <v>2</v>
          </cell>
          <cell r="G17">
            <v>4</v>
          </cell>
          <cell r="H17">
            <v>1</v>
          </cell>
          <cell r="I17">
            <v>1</v>
          </cell>
          <cell r="J17" t="str">
            <v>Equilibrar MFMP</v>
          </cell>
          <cell r="K17" t="str">
            <v>Banca local</v>
          </cell>
          <cell r="L17">
            <v>1</v>
          </cell>
          <cell r="M17">
            <v>0</v>
          </cell>
          <cell r="N17">
            <v>0</v>
          </cell>
          <cell r="O17">
            <v>365</v>
          </cell>
          <cell r="P17">
            <v>0</v>
          </cell>
          <cell r="Q17">
            <v>0</v>
          </cell>
          <cell r="S17">
            <v>21</v>
          </cell>
          <cell r="T17">
            <v>44865</v>
          </cell>
          <cell r="U17">
            <v>87000000000</v>
          </cell>
          <cell r="AC17">
            <v>7</v>
          </cell>
          <cell r="AD17">
            <v>39965</v>
          </cell>
          <cell r="AE17">
            <v>496900</v>
          </cell>
          <cell r="AF17">
            <v>0</v>
          </cell>
          <cell r="AH17">
            <v>14</v>
          </cell>
          <cell r="AI17" t="str">
            <v>MXN</v>
          </cell>
          <cell r="AJ17" t="str">
            <v>PESO MEXICANO</v>
          </cell>
          <cell r="AK17">
            <v>0</v>
          </cell>
          <cell r="AL17">
            <v>0</v>
          </cell>
        </row>
        <row r="18">
          <cell r="A18">
            <v>23</v>
          </cell>
          <cell r="B18">
            <v>1</v>
          </cell>
          <cell r="C18">
            <v>7.0000000000000007E-2</v>
          </cell>
          <cell r="D18">
            <v>0</v>
          </cell>
          <cell r="E18">
            <v>5</v>
          </cell>
          <cell r="F18">
            <v>2</v>
          </cell>
          <cell r="G18">
            <v>4</v>
          </cell>
          <cell r="H18">
            <v>1</v>
          </cell>
          <cell r="I18">
            <v>1</v>
          </cell>
          <cell r="J18" t="str">
            <v>Equilibrar MFMP</v>
          </cell>
          <cell r="K18" t="str">
            <v>Banca local</v>
          </cell>
          <cell r="L18">
            <v>1</v>
          </cell>
          <cell r="M18">
            <v>0</v>
          </cell>
          <cell r="N18">
            <v>0</v>
          </cell>
          <cell r="O18">
            <v>365</v>
          </cell>
          <cell r="P18">
            <v>0</v>
          </cell>
          <cell r="Q18">
            <v>0</v>
          </cell>
          <cell r="S18">
            <v>22</v>
          </cell>
          <cell r="T18">
            <v>45230</v>
          </cell>
          <cell r="U18">
            <v>93500000000</v>
          </cell>
          <cell r="AC18">
            <v>7</v>
          </cell>
          <cell r="AD18">
            <v>39995</v>
          </cell>
          <cell r="AE18">
            <v>3443121</v>
          </cell>
          <cell r="AF18">
            <v>0</v>
          </cell>
          <cell r="AH18">
            <v>15</v>
          </cell>
          <cell r="AI18" t="str">
            <v>BRL</v>
          </cell>
          <cell r="AJ18" t="str">
            <v>REAL BRASILEÑO</v>
          </cell>
          <cell r="AK18">
            <v>0</v>
          </cell>
          <cell r="AL18">
            <v>0</v>
          </cell>
        </row>
        <row r="19">
          <cell r="A19">
            <v>24</v>
          </cell>
          <cell r="B19">
            <v>1</v>
          </cell>
          <cell r="C19">
            <v>7.0000000000000007E-2</v>
          </cell>
          <cell r="D19">
            <v>0</v>
          </cell>
          <cell r="E19">
            <v>5</v>
          </cell>
          <cell r="F19">
            <v>2</v>
          </cell>
          <cell r="G19">
            <v>4</v>
          </cell>
          <cell r="H19">
            <v>1</v>
          </cell>
          <cell r="I19">
            <v>1</v>
          </cell>
          <cell r="J19" t="str">
            <v>Equilibrar MFMP</v>
          </cell>
          <cell r="K19" t="str">
            <v>Banca local</v>
          </cell>
          <cell r="L19">
            <v>1</v>
          </cell>
          <cell r="M19">
            <v>0</v>
          </cell>
          <cell r="N19">
            <v>0</v>
          </cell>
          <cell r="O19">
            <v>365</v>
          </cell>
          <cell r="P19">
            <v>0</v>
          </cell>
          <cell r="Q19">
            <v>0</v>
          </cell>
          <cell r="S19">
            <v>23</v>
          </cell>
          <cell r="T19">
            <v>45596</v>
          </cell>
          <cell r="U19">
            <v>100000000000</v>
          </cell>
          <cell r="AC19">
            <v>7</v>
          </cell>
          <cell r="AD19">
            <v>39995</v>
          </cell>
          <cell r="AE19">
            <v>496900</v>
          </cell>
          <cell r="AF19">
            <v>0</v>
          </cell>
          <cell r="AH19">
            <v>16</v>
          </cell>
          <cell r="AI19" t="str">
            <v>CNY</v>
          </cell>
          <cell r="AJ19" t="str">
            <v>RENMINBI CHINO</v>
          </cell>
          <cell r="AK19">
            <v>0</v>
          </cell>
          <cell r="AL19">
            <v>0</v>
          </cell>
        </row>
        <row r="20">
          <cell r="A20">
            <v>25</v>
          </cell>
          <cell r="B20">
            <v>1</v>
          </cell>
          <cell r="C20">
            <v>7.0000000000000007E-2</v>
          </cell>
          <cell r="D20">
            <v>0</v>
          </cell>
          <cell r="E20">
            <v>5</v>
          </cell>
          <cell r="F20">
            <v>2</v>
          </cell>
          <cell r="G20">
            <v>4</v>
          </cell>
          <cell r="H20">
            <v>1</v>
          </cell>
          <cell r="I20">
            <v>1</v>
          </cell>
          <cell r="J20" t="str">
            <v>Equilibrar MFMP</v>
          </cell>
          <cell r="K20" t="str">
            <v>Banca local</v>
          </cell>
          <cell r="L20">
            <v>1</v>
          </cell>
          <cell r="M20">
            <v>0</v>
          </cell>
          <cell r="N20">
            <v>0</v>
          </cell>
          <cell r="O20">
            <v>365</v>
          </cell>
          <cell r="P20">
            <v>0</v>
          </cell>
          <cell r="Q20">
            <v>0</v>
          </cell>
          <cell r="S20">
            <v>24</v>
          </cell>
          <cell r="T20">
            <v>45961</v>
          </cell>
          <cell r="U20">
            <v>0</v>
          </cell>
          <cell r="AC20">
            <v>7</v>
          </cell>
          <cell r="AD20">
            <v>40026</v>
          </cell>
          <cell r="AE20">
            <v>3443121</v>
          </cell>
          <cell r="AF20">
            <v>0</v>
          </cell>
          <cell r="AH20">
            <v>17</v>
          </cell>
          <cell r="AI20" t="str">
            <v>RUB</v>
          </cell>
          <cell r="AJ20" t="str">
            <v>RUBLO RUSO</v>
          </cell>
          <cell r="AK20">
            <v>0</v>
          </cell>
          <cell r="AL20">
            <v>0</v>
          </cell>
        </row>
        <row r="21">
          <cell r="A21">
            <v>26</v>
          </cell>
          <cell r="B21">
            <v>1</v>
          </cell>
          <cell r="C21">
            <v>7.0000000000000007E-2</v>
          </cell>
          <cell r="D21">
            <v>0</v>
          </cell>
          <cell r="E21">
            <v>5</v>
          </cell>
          <cell r="F21">
            <v>2</v>
          </cell>
          <cell r="G21">
            <v>4</v>
          </cell>
          <cell r="H21">
            <v>1</v>
          </cell>
          <cell r="I21">
            <v>1</v>
          </cell>
          <cell r="J21" t="str">
            <v>Equilibrar MFMP</v>
          </cell>
          <cell r="K21" t="str">
            <v>Banca local</v>
          </cell>
          <cell r="L21">
            <v>1</v>
          </cell>
          <cell r="M21">
            <v>0</v>
          </cell>
          <cell r="N21">
            <v>0</v>
          </cell>
          <cell r="O21">
            <v>365</v>
          </cell>
          <cell r="P21">
            <v>0</v>
          </cell>
          <cell r="Q21">
            <v>0</v>
          </cell>
          <cell r="S21">
            <v>25</v>
          </cell>
          <cell r="T21">
            <v>46326</v>
          </cell>
          <cell r="U21">
            <v>0</v>
          </cell>
          <cell r="AC21">
            <v>7</v>
          </cell>
          <cell r="AD21">
            <v>40026</v>
          </cell>
          <cell r="AE21">
            <v>496900</v>
          </cell>
          <cell r="AF21">
            <v>0</v>
          </cell>
          <cell r="AH21">
            <v>18</v>
          </cell>
          <cell r="AI21" t="str">
            <v>UNR</v>
          </cell>
          <cell r="AJ21" t="str">
            <v>RUPIA INDIA</v>
          </cell>
          <cell r="AK21">
            <v>0</v>
          </cell>
          <cell r="AL21">
            <v>0</v>
          </cell>
        </row>
        <row r="22">
          <cell r="A22">
            <v>27</v>
          </cell>
          <cell r="B22">
            <v>1</v>
          </cell>
          <cell r="C22">
            <v>7.0000000000000007E-2</v>
          </cell>
          <cell r="D22">
            <v>0</v>
          </cell>
          <cell r="E22">
            <v>5</v>
          </cell>
          <cell r="F22">
            <v>2</v>
          </cell>
          <cell r="G22">
            <v>4</v>
          </cell>
          <cell r="H22">
            <v>1</v>
          </cell>
          <cell r="I22">
            <v>1</v>
          </cell>
          <cell r="J22" t="str">
            <v>Equilibrar MFMP</v>
          </cell>
          <cell r="K22" t="str">
            <v>Banca local</v>
          </cell>
          <cell r="L22">
            <v>1</v>
          </cell>
          <cell r="M22">
            <v>0</v>
          </cell>
          <cell r="N22">
            <v>0</v>
          </cell>
          <cell r="O22">
            <v>365</v>
          </cell>
          <cell r="P22">
            <v>0</v>
          </cell>
          <cell r="Q22">
            <v>0</v>
          </cell>
          <cell r="S22">
            <v>26</v>
          </cell>
          <cell r="T22">
            <v>46691</v>
          </cell>
          <cell r="U22">
            <v>0</v>
          </cell>
          <cell r="AC22">
            <v>7</v>
          </cell>
          <cell r="AD22">
            <v>40057</v>
          </cell>
          <cell r="AE22">
            <v>3332054</v>
          </cell>
          <cell r="AF22">
            <v>0</v>
          </cell>
          <cell r="AH22">
            <v>19</v>
          </cell>
          <cell r="AI22" t="str">
            <v>IDR</v>
          </cell>
          <cell r="AJ22" t="str">
            <v>RUPIA INDONESA</v>
          </cell>
          <cell r="AK22">
            <v>0</v>
          </cell>
          <cell r="AL22">
            <v>0</v>
          </cell>
        </row>
        <row r="23">
          <cell r="A23">
            <v>28</v>
          </cell>
          <cell r="B23">
            <v>1</v>
          </cell>
          <cell r="C23">
            <v>7.0000000000000007E-2</v>
          </cell>
          <cell r="D23">
            <v>0</v>
          </cell>
          <cell r="E23">
            <v>5</v>
          </cell>
          <cell r="F23">
            <v>2</v>
          </cell>
          <cell r="G23">
            <v>4</v>
          </cell>
          <cell r="H23">
            <v>1</v>
          </cell>
          <cell r="I23">
            <v>1</v>
          </cell>
          <cell r="J23" t="str">
            <v>Equilibrar MFMP</v>
          </cell>
          <cell r="K23" t="str">
            <v>Banca local</v>
          </cell>
          <cell r="L23">
            <v>1</v>
          </cell>
          <cell r="M23">
            <v>0</v>
          </cell>
          <cell r="N23">
            <v>0</v>
          </cell>
          <cell r="O23">
            <v>365</v>
          </cell>
          <cell r="P23">
            <v>0</v>
          </cell>
          <cell r="Q23">
            <v>0</v>
          </cell>
          <cell r="S23">
            <v>27</v>
          </cell>
          <cell r="T23">
            <v>47057</v>
          </cell>
          <cell r="U23">
            <v>0</v>
          </cell>
          <cell r="AC23">
            <v>7</v>
          </cell>
          <cell r="AD23">
            <v>40057</v>
          </cell>
          <cell r="AE23">
            <v>496900</v>
          </cell>
          <cell r="AF23">
            <v>0</v>
          </cell>
          <cell r="AH23">
            <v>20</v>
          </cell>
          <cell r="AI23" t="str">
            <v>KRW</v>
          </cell>
          <cell r="AJ23" t="str">
            <v>WON SURCOREANO</v>
          </cell>
          <cell r="AK23">
            <v>0</v>
          </cell>
          <cell r="AL23">
            <v>0</v>
          </cell>
          <cell r="AN23">
            <v>0</v>
          </cell>
          <cell r="AO23" t="str">
            <v>Vencido</v>
          </cell>
        </row>
        <row r="24">
          <cell r="A24">
            <v>29</v>
          </cell>
          <cell r="B24">
            <v>1</v>
          </cell>
          <cell r="C24">
            <v>7.0000000000000007E-2</v>
          </cell>
          <cell r="D24">
            <v>0</v>
          </cell>
          <cell r="E24">
            <v>5</v>
          </cell>
          <cell r="F24">
            <v>2</v>
          </cell>
          <cell r="G24">
            <v>4</v>
          </cell>
          <cell r="H24">
            <v>1</v>
          </cell>
          <cell r="I24">
            <v>1</v>
          </cell>
          <cell r="J24" t="str">
            <v>Equilibrar MFMP</v>
          </cell>
          <cell r="K24" t="str">
            <v>Banca local</v>
          </cell>
          <cell r="L24">
            <v>1</v>
          </cell>
          <cell r="M24">
            <v>0</v>
          </cell>
          <cell r="N24">
            <v>0</v>
          </cell>
          <cell r="O24">
            <v>365</v>
          </cell>
          <cell r="P24">
            <v>0</v>
          </cell>
          <cell r="Q24">
            <v>0</v>
          </cell>
          <cell r="S24">
            <v>28</v>
          </cell>
          <cell r="T24">
            <v>47422</v>
          </cell>
          <cell r="U24">
            <v>0</v>
          </cell>
          <cell r="AC24">
            <v>7</v>
          </cell>
          <cell r="AD24">
            <v>40086</v>
          </cell>
          <cell r="AE24">
            <v>18487713</v>
          </cell>
          <cell r="AF24" t="str">
            <v>FIDUBOGOTA  - Bonos 2006</v>
          </cell>
          <cell r="AH24">
            <v>21</v>
          </cell>
          <cell r="AI24" t="str">
            <v>JYP</v>
          </cell>
          <cell r="AJ24" t="str">
            <v>YEN JAPONES</v>
          </cell>
          <cell r="AK24">
            <v>0</v>
          </cell>
          <cell r="AL24">
            <v>0</v>
          </cell>
          <cell r="AN24">
            <v>1</v>
          </cell>
          <cell r="AO24" t="str">
            <v>Anticipado</v>
          </cell>
        </row>
        <row r="25">
          <cell r="A25">
            <v>30</v>
          </cell>
          <cell r="B25">
            <v>1</v>
          </cell>
          <cell r="C25">
            <v>7.0000000000000007E-2</v>
          </cell>
          <cell r="D25">
            <v>0</v>
          </cell>
          <cell r="E25">
            <v>5</v>
          </cell>
          <cell r="F25">
            <v>2</v>
          </cell>
          <cell r="G25">
            <v>4</v>
          </cell>
          <cell r="H25">
            <v>1</v>
          </cell>
          <cell r="I25">
            <v>1</v>
          </cell>
          <cell r="J25" t="str">
            <v>Equilibrar MFMP</v>
          </cell>
          <cell r="K25" t="str">
            <v>Banca local</v>
          </cell>
          <cell r="L25">
            <v>1</v>
          </cell>
          <cell r="M25">
            <v>0</v>
          </cell>
          <cell r="N25">
            <v>0</v>
          </cell>
          <cell r="O25">
            <v>365</v>
          </cell>
          <cell r="P25">
            <v>0</v>
          </cell>
          <cell r="Q25">
            <v>0</v>
          </cell>
          <cell r="S25">
            <v>29</v>
          </cell>
          <cell r="T25">
            <v>47787</v>
          </cell>
          <cell r="U25">
            <v>0</v>
          </cell>
          <cell r="AC25">
            <v>7</v>
          </cell>
          <cell r="AD25">
            <v>40086</v>
          </cell>
          <cell r="AE25">
            <v>15202582</v>
          </cell>
          <cell r="AF25">
            <v>0</v>
          </cell>
          <cell r="AH25">
            <v>22</v>
          </cell>
          <cell r="AI25" t="str">
            <v>NONE</v>
          </cell>
          <cell r="AJ25" t="str">
            <v>OTRAS MONEDAS</v>
          </cell>
          <cell r="AK25">
            <v>0</v>
          </cell>
          <cell r="AL25">
            <v>0</v>
          </cell>
        </row>
        <row r="26">
          <cell r="A26">
            <v>31</v>
          </cell>
          <cell r="B26">
            <v>1</v>
          </cell>
          <cell r="C26">
            <v>7.0000000000000007E-2</v>
          </cell>
          <cell r="D26">
            <v>0</v>
          </cell>
          <cell r="E26">
            <v>5</v>
          </cell>
          <cell r="F26">
            <v>2</v>
          </cell>
          <cell r="G26">
            <v>4</v>
          </cell>
          <cell r="H26">
            <v>1</v>
          </cell>
          <cell r="I26">
            <v>1</v>
          </cell>
          <cell r="J26" t="str">
            <v>Equilibrar MFMP</v>
          </cell>
          <cell r="K26" t="str">
            <v>Banca local</v>
          </cell>
          <cell r="L26">
            <v>1</v>
          </cell>
          <cell r="M26">
            <v>0</v>
          </cell>
          <cell r="N26">
            <v>0</v>
          </cell>
          <cell r="O26">
            <v>365</v>
          </cell>
          <cell r="P26">
            <v>0</v>
          </cell>
          <cell r="Q26">
            <v>0</v>
          </cell>
          <cell r="S26">
            <v>30</v>
          </cell>
          <cell r="T26">
            <v>0</v>
          </cell>
          <cell r="U26">
            <v>0</v>
          </cell>
          <cell r="AC26">
            <v>7</v>
          </cell>
          <cell r="AD26">
            <v>40086</v>
          </cell>
          <cell r="AE26">
            <v>15202582</v>
          </cell>
          <cell r="AF26">
            <v>0</v>
          </cell>
        </row>
        <row r="27">
          <cell r="A27">
            <v>32</v>
          </cell>
          <cell r="B27">
            <v>2</v>
          </cell>
          <cell r="C27">
            <v>1.7000000000000001E-2</v>
          </cell>
          <cell r="D27">
            <v>0</v>
          </cell>
          <cell r="E27">
            <v>20</v>
          </cell>
          <cell r="F27">
            <v>5</v>
          </cell>
          <cell r="G27">
            <v>2</v>
          </cell>
          <cell r="H27">
            <v>1</v>
          </cell>
          <cell r="I27">
            <v>2</v>
          </cell>
          <cell r="J27" t="str">
            <v>Corredores verdes (corredor Ayacucho, Cable El Pinal, Cable Villa Liliam)</v>
          </cell>
          <cell r="K27" t="str">
            <v>AFD</v>
          </cell>
          <cell r="L27">
            <v>4</v>
          </cell>
          <cell r="M27">
            <v>40816</v>
          </cell>
          <cell r="N27">
            <v>1</v>
          </cell>
          <cell r="O27">
            <v>360</v>
          </cell>
          <cell r="P27">
            <v>0</v>
          </cell>
          <cell r="Q27">
            <v>0</v>
          </cell>
          <cell r="S27">
            <v>31</v>
          </cell>
          <cell r="T27">
            <v>0</v>
          </cell>
          <cell r="U27">
            <v>0</v>
          </cell>
          <cell r="W27" t="str">
            <v>105</v>
          </cell>
          <cell r="X27">
            <v>10</v>
          </cell>
          <cell r="Y27">
            <v>5</v>
          </cell>
          <cell r="Z27">
            <v>41724</v>
          </cell>
          <cell r="AA27">
            <v>0.125</v>
          </cell>
          <cell r="AC27">
            <v>7</v>
          </cell>
          <cell r="AD27">
            <v>40086</v>
          </cell>
          <cell r="AE27">
            <v>11154784</v>
          </cell>
          <cell r="AF27">
            <v>0</v>
          </cell>
          <cell r="AN27" t="str">
            <v>code</v>
          </cell>
          <cell r="AO27" t="str">
            <v>nom</v>
          </cell>
        </row>
        <row r="28">
          <cell r="A28">
            <v>33</v>
          </cell>
          <cell r="B28">
            <v>0</v>
          </cell>
          <cell r="C28">
            <v>0</v>
          </cell>
          <cell r="D28">
            <v>0</v>
          </cell>
          <cell r="E28">
            <v>19.5</v>
          </cell>
          <cell r="F28">
            <v>4.5</v>
          </cell>
          <cell r="G28">
            <v>2</v>
          </cell>
          <cell r="H28">
            <v>1</v>
          </cell>
          <cell r="I28">
            <v>2</v>
          </cell>
          <cell r="J28" t="str">
            <v>Corredores verdes (corredor Ayacucho, Cable El Pinal, Cable Villa Liliam)</v>
          </cell>
          <cell r="K28" t="str">
            <v>AFD</v>
          </cell>
          <cell r="L28">
            <v>4</v>
          </cell>
          <cell r="M28">
            <v>40999</v>
          </cell>
          <cell r="N28">
            <v>1</v>
          </cell>
          <cell r="O28">
            <v>360</v>
          </cell>
          <cell r="P28">
            <v>0</v>
          </cell>
          <cell r="Q28">
            <v>0</v>
          </cell>
          <cell r="S28">
            <v>32</v>
          </cell>
          <cell r="T28">
            <v>40700</v>
          </cell>
          <cell r="U28">
            <v>67123467</v>
          </cell>
          <cell r="W28" t="str">
            <v>106</v>
          </cell>
          <cell r="X28">
            <v>10</v>
          </cell>
          <cell r="Y28">
            <v>6</v>
          </cell>
          <cell r="Z28">
            <v>41816</v>
          </cell>
          <cell r="AA28">
            <v>0.125</v>
          </cell>
          <cell r="AC28">
            <v>7</v>
          </cell>
          <cell r="AD28">
            <v>40087</v>
          </cell>
          <cell r="AE28">
            <v>3443121</v>
          </cell>
          <cell r="AF28">
            <v>0</v>
          </cell>
          <cell r="AN28">
            <v>0</v>
          </cell>
          <cell r="AO28" t="str">
            <v>Efectivo</v>
          </cell>
        </row>
        <row r="29">
          <cell r="A29">
            <v>34</v>
          </cell>
          <cell r="B29">
            <v>1</v>
          </cell>
          <cell r="C29">
            <v>0.02</v>
          </cell>
          <cell r="D29">
            <v>0</v>
          </cell>
          <cell r="E29">
            <v>3</v>
          </cell>
          <cell r="F29">
            <v>0</v>
          </cell>
          <cell r="G29">
            <v>1</v>
          </cell>
          <cell r="H29">
            <v>2</v>
          </cell>
          <cell r="I29">
            <v>1</v>
          </cell>
          <cell r="J29" t="str">
            <v>p. libertad Crédito de proveedores Departamento de Antioquia</v>
          </cell>
          <cell r="K29" t="str">
            <v>Banca local</v>
          </cell>
          <cell r="L29">
            <v>7</v>
          </cell>
          <cell r="M29">
            <v>0</v>
          </cell>
          <cell r="N29">
            <v>0</v>
          </cell>
          <cell r="O29">
            <v>360</v>
          </cell>
          <cell r="P29">
            <v>0</v>
          </cell>
          <cell r="Q29">
            <v>0</v>
          </cell>
          <cell r="S29">
            <v>32</v>
          </cell>
          <cell r="T29">
            <v>41760</v>
          </cell>
          <cell r="U29">
            <v>10526316</v>
          </cell>
          <cell r="W29" t="str">
            <v>115</v>
          </cell>
          <cell r="X29">
            <v>11</v>
          </cell>
          <cell r="Y29">
            <v>5</v>
          </cell>
          <cell r="Z29">
            <v>41726</v>
          </cell>
          <cell r="AA29">
            <v>0.125</v>
          </cell>
          <cell r="AC29">
            <v>7</v>
          </cell>
          <cell r="AD29">
            <v>40087</v>
          </cell>
          <cell r="AE29">
            <v>496900</v>
          </cell>
          <cell r="AF29">
            <v>0</v>
          </cell>
          <cell r="AN29">
            <v>1</v>
          </cell>
          <cell r="AO29" t="str">
            <v>Simple</v>
          </cell>
        </row>
        <row r="30">
          <cell r="A30">
            <v>35</v>
          </cell>
          <cell r="B30">
            <v>1</v>
          </cell>
          <cell r="C30">
            <v>0.02</v>
          </cell>
          <cell r="D30">
            <v>0</v>
          </cell>
          <cell r="E30">
            <v>3</v>
          </cell>
          <cell r="F30">
            <v>0</v>
          </cell>
          <cell r="G30">
            <v>1</v>
          </cell>
          <cell r="H30">
            <v>2</v>
          </cell>
          <cell r="I30">
            <v>1</v>
          </cell>
          <cell r="J30" t="str">
            <v>p. libertad Crédito de proveedores Instituto para el Desarrollo de Antioquia - IDEA</v>
          </cell>
          <cell r="K30" t="str">
            <v>Banca local</v>
          </cell>
          <cell r="L30">
            <v>7</v>
          </cell>
          <cell r="M30">
            <v>0</v>
          </cell>
          <cell r="N30">
            <v>0</v>
          </cell>
          <cell r="O30">
            <v>360</v>
          </cell>
          <cell r="P30">
            <v>0</v>
          </cell>
          <cell r="Q30">
            <v>0</v>
          </cell>
          <cell r="S30">
            <v>32</v>
          </cell>
          <cell r="T30">
            <v>41883</v>
          </cell>
          <cell r="U30">
            <v>39650217</v>
          </cell>
          <cell r="W30" t="str">
            <v>116</v>
          </cell>
          <cell r="X30">
            <v>11</v>
          </cell>
          <cell r="Y30">
            <v>6</v>
          </cell>
          <cell r="Z30">
            <v>41818</v>
          </cell>
          <cell r="AA30">
            <v>0.125</v>
          </cell>
          <cell r="AC30">
            <v>7</v>
          </cell>
          <cell r="AD30">
            <v>40118</v>
          </cell>
          <cell r="AE30">
            <v>3355032</v>
          </cell>
          <cell r="AF30" t="str">
            <v>DECEVAL - Bonos 2006</v>
          </cell>
        </row>
        <row r="31">
          <cell r="A31">
            <v>36</v>
          </cell>
          <cell r="B31">
            <v>1</v>
          </cell>
          <cell r="C31">
            <v>0.02</v>
          </cell>
          <cell r="D31">
            <v>0</v>
          </cell>
          <cell r="E31">
            <v>3</v>
          </cell>
          <cell r="F31">
            <v>0</v>
          </cell>
          <cell r="G31">
            <v>1</v>
          </cell>
          <cell r="H31">
            <v>2</v>
          </cell>
          <cell r="I31">
            <v>1</v>
          </cell>
          <cell r="J31" t="str">
            <v>p. libertad Crédito de proveedores Empresa de vivienda de Antioquia - VIVA</v>
          </cell>
          <cell r="K31" t="str">
            <v>Banca local</v>
          </cell>
          <cell r="L31">
            <v>7</v>
          </cell>
          <cell r="M31">
            <v>0</v>
          </cell>
          <cell r="N31">
            <v>0</v>
          </cell>
          <cell r="O31">
            <v>360</v>
          </cell>
          <cell r="P31">
            <v>0</v>
          </cell>
          <cell r="Q31">
            <v>0</v>
          </cell>
          <cell r="S31">
            <v>33</v>
          </cell>
          <cell r="T31">
            <v>40897</v>
          </cell>
          <cell r="U31">
            <v>84000000</v>
          </cell>
          <cell r="W31" t="str">
            <v>341</v>
          </cell>
          <cell r="X31">
            <v>34</v>
          </cell>
          <cell r="Y31">
            <v>1</v>
          </cell>
          <cell r="Z31">
            <v>41626</v>
          </cell>
          <cell r="AA31">
            <v>0.2</v>
          </cell>
          <cell r="AC31">
            <v>7</v>
          </cell>
          <cell r="AD31">
            <v>40118</v>
          </cell>
          <cell r="AE31">
            <v>496900</v>
          </cell>
          <cell r="AF31">
            <v>0</v>
          </cell>
        </row>
        <row r="32">
          <cell r="A32">
            <v>37</v>
          </cell>
          <cell r="B32">
            <v>1</v>
          </cell>
          <cell r="C32">
            <v>0.02</v>
          </cell>
          <cell r="D32">
            <v>0</v>
          </cell>
          <cell r="E32">
            <v>3</v>
          </cell>
          <cell r="F32">
            <v>0</v>
          </cell>
          <cell r="G32">
            <v>1</v>
          </cell>
          <cell r="H32">
            <v>2</v>
          </cell>
          <cell r="I32">
            <v>1</v>
          </cell>
          <cell r="J32" t="str">
            <v>p. libertad Crédito de proveedores Pensiones de Antioquia</v>
          </cell>
          <cell r="K32" t="str">
            <v>Banca local</v>
          </cell>
          <cell r="L32">
            <v>7</v>
          </cell>
          <cell r="M32">
            <v>0</v>
          </cell>
          <cell r="N32">
            <v>0</v>
          </cell>
          <cell r="O32">
            <v>360</v>
          </cell>
          <cell r="P32">
            <v>0</v>
          </cell>
          <cell r="Q32">
            <v>0</v>
          </cell>
          <cell r="S32">
            <v>34</v>
          </cell>
          <cell r="T32">
            <v>41565</v>
          </cell>
          <cell r="U32">
            <v>28825925933</v>
          </cell>
          <cell r="W32" t="str">
            <v>342</v>
          </cell>
          <cell r="X32">
            <v>34</v>
          </cell>
          <cell r="Y32">
            <v>2</v>
          </cell>
          <cell r="Z32">
            <v>41790</v>
          </cell>
          <cell r="AA32">
            <v>0.4</v>
          </cell>
          <cell r="AC32">
            <v>7</v>
          </cell>
          <cell r="AD32">
            <v>40148</v>
          </cell>
          <cell r="AE32">
            <v>3532165</v>
          </cell>
          <cell r="AF32" t="str">
            <v>DECEVAL - Bonos 2006</v>
          </cell>
          <cell r="AH32">
            <v>0</v>
          </cell>
          <cell r="AI32" t="str">
            <v>Fija</v>
          </cell>
          <cell r="AJ32">
            <v>3</v>
          </cell>
        </row>
        <row r="33">
          <cell r="A33">
            <v>44</v>
          </cell>
          <cell r="B33">
            <v>5</v>
          </cell>
          <cell r="C33">
            <v>0</v>
          </cell>
          <cell r="D33">
            <v>0</v>
          </cell>
          <cell r="E33">
            <v>12</v>
          </cell>
          <cell r="F33">
            <v>0</v>
          </cell>
          <cell r="G33">
            <v>1</v>
          </cell>
          <cell r="H33">
            <v>1</v>
          </cell>
          <cell r="I33">
            <v>1</v>
          </cell>
          <cell r="J33" t="str">
            <v>gastos por calificadoras deuda int 2013-2024</v>
          </cell>
          <cell r="K33" t="str">
            <v>Ninguna</v>
          </cell>
          <cell r="L33">
            <v>5</v>
          </cell>
          <cell r="M33">
            <v>0</v>
          </cell>
          <cell r="N33">
            <v>0</v>
          </cell>
          <cell r="O33">
            <v>365</v>
          </cell>
          <cell r="P33">
            <v>0</v>
          </cell>
          <cell r="Q33">
            <v>0</v>
          </cell>
          <cell r="S33">
            <v>35</v>
          </cell>
          <cell r="T33">
            <v>41565</v>
          </cell>
          <cell r="U33">
            <v>9997839875</v>
          </cell>
          <cell r="W33" t="str">
            <v>343</v>
          </cell>
          <cell r="X33">
            <v>34</v>
          </cell>
          <cell r="Y33">
            <v>3</v>
          </cell>
          <cell r="Z33">
            <v>42185</v>
          </cell>
          <cell r="AA33">
            <v>0.4</v>
          </cell>
          <cell r="AC33">
            <v>7</v>
          </cell>
          <cell r="AD33">
            <v>40148</v>
          </cell>
          <cell r="AE33">
            <v>496900</v>
          </cell>
          <cell r="AF33" t="str">
            <v>FIDUBOGOTA  - Bonos 2006</v>
          </cell>
          <cell r="AH33">
            <v>1</v>
          </cell>
          <cell r="AI33" t="str">
            <v>DTF EA</v>
          </cell>
          <cell r="AJ33">
            <v>5</v>
          </cell>
        </row>
        <row r="34">
          <cell r="A34">
            <v>45</v>
          </cell>
          <cell r="B34">
            <v>5</v>
          </cell>
          <cell r="C34">
            <v>0</v>
          </cell>
          <cell r="D34">
            <v>0</v>
          </cell>
          <cell r="E34">
            <v>12</v>
          </cell>
          <cell r="F34">
            <v>0</v>
          </cell>
          <cell r="G34">
            <v>1</v>
          </cell>
          <cell r="H34">
            <v>1</v>
          </cell>
          <cell r="I34">
            <v>1</v>
          </cell>
          <cell r="J34" t="str">
            <v>gastos por calificadoras deuda ext 2013-2024</v>
          </cell>
          <cell r="K34" t="str">
            <v>Ninguna</v>
          </cell>
          <cell r="L34">
            <v>6</v>
          </cell>
          <cell r="M34">
            <v>0</v>
          </cell>
          <cell r="N34">
            <v>0</v>
          </cell>
          <cell r="O34">
            <v>365</v>
          </cell>
          <cell r="P34">
            <v>0</v>
          </cell>
          <cell r="Q34">
            <v>0</v>
          </cell>
          <cell r="S34">
            <v>36</v>
          </cell>
          <cell r="T34">
            <v>41565</v>
          </cell>
          <cell r="U34">
            <v>5064558520</v>
          </cell>
          <cell r="W34" t="str">
            <v>351</v>
          </cell>
          <cell r="X34">
            <v>35</v>
          </cell>
          <cell r="Y34">
            <v>1</v>
          </cell>
          <cell r="Z34">
            <v>41626</v>
          </cell>
          <cell r="AA34">
            <v>0.2</v>
          </cell>
          <cell r="AC34">
            <v>7</v>
          </cell>
          <cell r="AD34">
            <v>40179</v>
          </cell>
          <cell r="AE34">
            <v>3532165</v>
          </cell>
          <cell r="AF34">
            <v>0</v>
          </cell>
          <cell r="AH34">
            <v>2</v>
          </cell>
          <cell r="AI34" t="str">
            <v>Libor 6M</v>
          </cell>
          <cell r="AJ34">
            <v>2</v>
          </cell>
        </row>
        <row r="35">
          <cell r="A35">
            <v>54</v>
          </cell>
          <cell r="B35">
            <v>4</v>
          </cell>
          <cell r="C35">
            <v>5.0999999999999997E-2</v>
          </cell>
          <cell r="D35">
            <v>0</v>
          </cell>
          <cell r="E35">
            <v>7.4989999999999997</v>
          </cell>
          <cell r="F35">
            <v>8</v>
          </cell>
          <cell r="G35">
            <v>1</v>
          </cell>
          <cell r="H35">
            <v>1</v>
          </cell>
          <cell r="I35">
            <v>1</v>
          </cell>
          <cell r="J35" t="str">
            <v>bonos 06: liquidacion intereses hasta jun-20-2014</v>
          </cell>
          <cell r="K35" t="str">
            <v>DECEVAL</v>
          </cell>
          <cell r="L35">
            <v>2</v>
          </cell>
          <cell r="M35">
            <v>0</v>
          </cell>
          <cell r="N35">
            <v>0</v>
          </cell>
          <cell r="O35">
            <v>365</v>
          </cell>
          <cell r="P35">
            <v>0</v>
          </cell>
          <cell r="Q35">
            <v>0</v>
          </cell>
          <cell r="S35">
            <v>37</v>
          </cell>
          <cell r="T35">
            <v>41565</v>
          </cell>
          <cell r="U35">
            <v>2502258617</v>
          </cell>
          <cell r="W35" t="str">
            <v>352</v>
          </cell>
          <cell r="X35">
            <v>35</v>
          </cell>
          <cell r="Y35">
            <v>2</v>
          </cell>
          <cell r="Z35">
            <v>41790</v>
          </cell>
          <cell r="AA35">
            <v>0.4</v>
          </cell>
          <cell r="AC35">
            <v>7</v>
          </cell>
          <cell r="AD35">
            <v>40179</v>
          </cell>
          <cell r="AE35">
            <v>515000</v>
          </cell>
          <cell r="AF35">
            <v>0</v>
          </cell>
          <cell r="AH35">
            <v>3</v>
          </cell>
          <cell r="AI35" t="str">
            <v>Deval</v>
          </cell>
          <cell r="AJ35">
            <v>3</v>
          </cell>
        </row>
        <row r="36">
          <cell r="A36">
            <v>55</v>
          </cell>
          <cell r="B36">
            <v>4</v>
          </cell>
          <cell r="C36">
            <v>0.06</v>
          </cell>
          <cell r="D36">
            <v>0</v>
          </cell>
          <cell r="E36">
            <v>20</v>
          </cell>
          <cell r="F36">
            <v>19</v>
          </cell>
          <cell r="G36">
            <v>1</v>
          </cell>
          <cell r="H36">
            <v>1</v>
          </cell>
          <cell r="I36">
            <v>1</v>
          </cell>
          <cell r="J36" t="str">
            <v>Bonos 14: Prepago de la deuda interna a jun-30-2014, prepago bonos06</v>
          </cell>
          <cell r="K36" t="str">
            <v>DECEVAL</v>
          </cell>
          <cell r="L36">
            <v>2</v>
          </cell>
          <cell r="M36">
            <v>0</v>
          </cell>
          <cell r="N36">
            <v>0</v>
          </cell>
          <cell r="O36">
            <v>365</v>
          </cell>
          <cell r="P36">
            <v>0</v>
          </cell>
          <cell r="Q36">
            <v>0</v>
          </cell>
          <cell r="S36">
            <v>44</v>
          </cell>
          <cell r="T36">
            <v>41258</v>
          </cell>
          <cell r="U36">
            <v>1E-3</v>
          </cell>
          <cell r="W36" t="str">
            <v>353</v>
          </cell>
          <cell r="X36">
            <v>35</v>
          </cell>
          <cell r="Y36">
            <v>3</v>
          </cell>
          <cell r="Z36">
            <v>42185</v>
          </cell>
          <cell r="AA36">
            <v>0.4</v>
          </cell>
          <cell r="AC36">
            <v>7</v>
          </cell>
          <cell r="AD36">
            <v>40210</v>
          </cell>
          <cell r="AE36">
            <v>3190343</v>
          </cell>
          <cell r="AF36">
            <v>0</v>
          </cell>
          <cell r="AH36">
            <v>4</v>
          </cell>
          <cell r="AI36" t="str">
            <v>IPC</v>
          </cell>
          <cell r="AJ36">
            <v>4</v>
          </cell>
        </row>
        <row r="37">
          <cell r="A37">
            <v>56</v>
          </cell>
          <cell r="B37">
            <v>1</v>
          </cell>
          <cell r="C37">
            <v>0</v>
          </cell>
          <cell r="D37">
            <v>0</v>
          </cell>
          <cell r="E37">
            <v>2.7397260273972603E-3</v>
          </cell>
          <cell r="F37">
            <v>0</v>
          </cell>
          <cell r="G37">
            <v>365</v>
          </cell>
          <cell r="H37">
            <v>1</v>
          </cell>
          <cell r="I37">
            <v>1</v>
          </cell>
          <cell r="J37" t="str">
            <v>Bonos 14: Prima por recompra de bonos06 y gastos emisión bonos14</v>
          </cell>
          <cell r="K37" t="str">
            <v>DECEVAL</v>
          </cell>
          <cell r="L37">
            <v>2</v>
          </cell>
          <cell r="M37">
            <v>0</v>
          </cell>
          <cell r="N37">
            <v>0</v>
          </cell>
          <cell r="O37">
            <v>365</v>
          </cell>
          <cell r="P37">
            <v>0</v>
          </cell>
          <cell r="Q37">
            <v>0</v>
          </cell>
          <cell r="S37">
            <v>45</v>
          </cell>
          <cell r="T37">
            <v>41258</v>
          </cell>
          <cell r="U37">
            <v>1E-3</v>
          </cell>
          <cell r="W37" t="str">
            <v>361</v>
          </cell>
          <cell r="X37">
            <v>36</v>
          </cell>
          <cell r="Y37">
            <v>1</v>
          </cell>
          <cell r="Z37">
            <v>41626</v>
          </cell>
          <cell r="AA37">
            <v>0.2</v>
          </cell>
          <cell r="AC37">
            <v>7</v>
          </cell>
          <cell r="AD37">
            <v>40210</v>
          </cell>
          <cell r="AE37">
            <v>515000</v>
          </cell>
          <cell r="AF37">
            <v>0</v>
          </cell>
          <cell r="AH37">
            <v>5</v>
          </cell>
          <cell r="AI37" t="str">
            <v>otra</v>
          </cell>
          <cell r="AJ37">
            <v>6</v>
          </cell>
        </row>
        <row r="38">
          <cell r="A38">
            <v>57</v>
          </cell>
          <cell r="B38">
            <v>0</v>
          </cell>
          <cell r="C38">
            <v>0</v>
          </cell>
          <cell r="D38">
            <v>0</v>
          </cell>
          <cell r="E38">
            <v>18</v>
          </cell>
          <cell r="F38">
            <v>3</v>
          </cell>
          <cell r="G38">
            <v>2</v>
          </cell>
          <cell r="H38">
            <v>1</v>
          </cell>
          <cell r="I38">
            <v>2</v>
          </cell>
          <cell r="J38" t="str">
            <v>Corredores verdes (corredor Ayacucho, Cable El Pinal, Cable Villa Liliam)</v>
          </cell>
          <cell r="K38" t="str">
            <v>AFD</v>
          </cell>
          <cell r="L38">
            <v>4</v>
          </cell>
          <cell r="M38">
            <v>41547</v>
          </cell>
          <cell r="N38">
            <v>1</v>
          </cell>
          <cell r="O38">
            <v>360</v>
          </cell>
          <cell r="P38">
            <v>0</v>
          </cell>
          <cell r="Q38">
            <v>0</v>
          </cell>
          <cell r="S38">
            <v>52</v>
          </cell>
          <cell r="T38">
            <v>41810</v>
          </cell>
          <cell r="U38">
            <v>1E-3</v>
          </cell>
          <cell r="W38" t="str">
            <v>362</v>
          </cell>
          <cell r="X38">
            <v>36</v>
          </cell>
          <cell r="Y38">
            <v>2</v>
          </cell>
          <cell r="Z38">
            <v>41790</v>
          </cell>
          <cell r="AA38">
            <v>0.4</v>
          </cell>
          <cell r="AC38">
            <v>7</v>
          </cell>
          <cell r="AD38">
            <v>40238</v>
          </cell>
          <cell r="AE38">
            <v>3532165</v>
          </cell>
          <cell r="AF38">
            <v>0</v>
          </cell>
        </row>
        <row r="39">
          <cell r="A39">
            <v>58</v>
          </cell>
          <cell r="B39">
            <v>1</v>
          </cell>
          <cell r="C39">
            <v>1.9230000000000001E-2</v>
          </cell>
          <cell r="D39">
            <v>0</v>
          </cell>
          <cell r="E39">
            <v>3</v>
          </cell>
          <cell r="F39">
            <v>1</v>
          </cell>
          <cell r="G39">
            <v>4</v>
          </cell>
          <cell r="H39">
            <v>1</v>
          </cell>
          <cell r="I39">
            <v>1</v>
          </cell>
          <cell r="J39" t="str">
            <v>Obras públicas</v>
          </cell>
          <cell r="K39" t="str">
            <v>BANCO DE OCCIDENTE</v>
          </cell>
          <cell r="L39">
            <v>1</v>
          </cell>
          <cell r="M39">
            <v>0</v>
          </cell>
          <cell r="N39">
            <v>0</v>
          </cell>
          <cell r="O39">
            <v>360</v>
          </cell>
          <cell r="P39">
            <v>0</v>
          </cell>
          <cell r="Q39">
            <v>1</v>
          </cell>
          <cell r="S39">
            <v>53</v>
          </cell>
          <cell r="T39">
            <v>41810</v>
          </cell>
          <cell r="U39">
            <v>260000000000</v>
          </cell>
          <cell r="W39" t="str">
            <v>363</v>
          </cell>
          <cell r="X39">
            <v>36</v>
          </cell>
          <cell r="Y39">
            <v>3</v>
          </cell>
          <cell r="Z39">
            <v>42185</v>
          </cell>
          <cell r="AA39">
            <v>0.4</v>
          </cell>
          <cell r="AC39">
            <v>7</v>
          </cell>
          <cell r="AD39">
            <v>40238</v>
          </cell>
          <cell r="AE39">
            <v>515000</v>
          </cell>
          <cell r="AF39">
            <v>0</v>
          </cell>
        </row>
        <row r="40">
          <cell r="A40">
            <v>59</v>
          </cell>
          <cell r="B40">
            <v>1</v>
          </cell>
          <cell r="C40">
            <v>1.9230000000000001E-2</v>
          </cell>
          <cell r="D40">
            <v>0</v>
          </cell>
          <cell r="E40">
            <v>3</v>
          </cell>
          <cell r="F40">
            <v>1</v>
          </cell>
          <cell r="G40">
            <v>4</v>
          </cell>
          <cell r="H40">
            <v>1</v>
          </cell>
          <cell r="I40">
            <v>1</v>
          </cell>
          <cell r="J40" t="str">
            <v>Recompra de la deuda interna</v>
          </cell>
          <cell r="K40" t="str">
            <v>BANCO DE BOGOTÁ - Sustitución</v>
          </cell>
          <cell r="L40">
            <v>1</v>
          </cell>
          <cell r="M40">
            <v>0</v>
          </cell>
          <cell r="N40">
            <v>0</v>
          </cell>
          <cell r="O40">
            <v>360</v>
          </cell>
          <cell r="P40">
            <v>0</v>
          </cell>
          <cell r="Q40">
            <v>1</v>
          </cell>
          <cell r="S40">
            <v>54</v>
          </cell>
          <cell r="T40">
            <v>39070</v>
          </cell>
          <cell r="U40">
            <v>141000000000</v>
          </cell>
          <cell r="W40" t="str">
            <v>371</v>
          </cell>
          <cell r="X40">
            <v>37</v>
          </cell>
          <cell r="Y40">
            <v>1</v>
          </cell>
          <cell r="Z40">
            <v>41626</v>
          </cell>
          <cell r="AA40">
            <v>0.2</v>
          </cell>
          <cell r="AC40">
            <v>7</v>
          </cell>
          <cell r="AD40">
            <v>40269</v>
          </cell>
          <cell r="AE40">
            <v>3418225</v>
          </cell>
          <cell r="AF40">
            <v>0</v>
          </cell>
        </row>
        <row r="41">
          <cell r="A41">
            <v>60</v>
          </cell>
          <cell r="B41">
            <v>1</v>
          </cell>
          <cell r="C41">
            <v>1.26E-2</v>
          </cell>
          <cell r="D41">
            <v>0</v>
          </cell>
          <cell r="E41">
            <v>3</v>
          </cell>
          <cell r="F41">
            <v>1</v>
          </cell>
          <cell r="G41">
            <v>4</v>
          </cell>
          <cell r="H41">
            <v>1</v>
          </cell>
          <cell r="I41">
            <v>1</v>
          </cell>
          <cell r="J41" t="str">
            <v>Construcción PUIs, SITP, Mtto. Infraestructura publica</v>
          </cell>
          <cell r="K41" t="str">
            <v>BANCO DE OCCIDENTE</v>
          </cell>
          <cell r="L41">
            <v>1</v>
          </cell>
          <cell r="M41">
            <v>0</v>
          </cell>
          <cell r="N41">
            <v>0</v>
          </cell>
          <cell r="O41">
            <v>365</v>
          </cell>
          <cell r="P41">
            <v>0</v>
          </cell>
          <cell r="Q41">
            <v>1</v>
          </cell>
          <cell r="S41">
            <v>55</v>
          </cell>
          <cell r="T41">
            <v>41810</v>
          </cell>
          <cell r="U41">
            <v>401000000000</v>
          </cell>
          <cell r="W41" t="str">
            <v>372</v>
          </cell>
          <cell r="X41">
            <v>37</v>
          </cell>
          <cell r="Y41">
            <v>2</v>
          </cell>
          <cell r="Z41">
            <v>41790</v>
          </cell>
          <cell r="AA41">
            <v>0.4</v>
          </cell>
          <cell r="AC41">
            <v>7</v>
          </cell>
          <cell r="AD41">
            <v>40269</v>
          </cell>
          <cell r="AE41">
            <v>515000</v>
          </cell>
          <cell r="AF41">
            <v>0</v>
          </cell>
        </row>
        <row r="42">
          <cell r="A42">
            <v>2</v>
          </cell>
          <cell r="B42">
            <v>1</v>
          </cell>
          <cell r="C42">
            <v>2.4400000000000002E-2</v>
          </cell>
          <cell r="D42">
            <v>0</v>
          </cell>
          <cell r="E42">
            <v>5</v>
          </cell>
          <cell r="F42">
            <v>2</v>
          </cell>
          <cell r="G42">
            <v>4</v>
          </cell>
          <cell r="H42">
            <v>1</v>
          </cell>
          <cell r="I42">
            <v>1</v>
          </cell>
          <cell r="J42" t="str">
            <v>Obras malla vial definidas por el sistema de administración vial</v>
          </cell>
          <cell r="K42" t="str">
            <v>BANCO POPULAR</v>
          </cell>
          <cell r="L42">
            <v>1</v>
          </cell>
          <cell r="M42">
            <v>0</v>
          </cell>
          <cell r="N42">
            <v>0</v>
          </cell>
          <cell r="O42">
            <v>365</v>
          </cell>
          <cell r="P42">
            <v>0</v>
          </cell>
          <cell r="Q42">
            <v>1</v>
          </cell>
          <cell r="S42">
            <v>56</v>
          </cell>
          <cell r="T42">
            <v>41810</v>
          </cell>
          <cell r="U42">
            <v>1E-3</v>
          </cell>
          <cell r="W42" t="str">
            <v>373</v>
          </cell>
          <cell r="X42">
            <v>37</v>
          </cell>
          <cell r="Y42">
            <v>3</v>
          </cell>
          <cell r="Z42">
            <v>42185</v>
          </cell>
          <cell r="AA42">
            <v>0.4</v>
          </cell>
          <cell r="AC42">
            <v>7</v>
          </cell>
          <cell r="AD42">
            <v>40298</v>
          </cell>
          <cell r="AE42">
            <v>36673400</v>
          </cell>
          <cell r="AF42" t="str">
            <v>BOLSA DE VALORES DE COLOMBIA</v>
          </cell>
        </row>
        <row r="43">
          <cell r="A43">
            <v>3</v>
          </cell>
          <cell r="B43">
            <v>1</v>
          </cell>
          <cell r="C43">
            <v>2.9399999999999999E-2</v>
          </cell>
          <cell r="D43">
            <v>0</v>
          </cell>
          <cell r="E43">
            <v>5</v>
          </cell>
          <cell r="F43">
            <v>2</v>
          </cell>
          <cell r="G43">
            <v>4</v>
          </cell>
          <cell r="H43">
            <v>1</v>
          </cell>
          <cell r="I43">
            <v>1</v>
          </cell>
          <cell r="J43" t="str">
            <v>Construcción y Mtto. de puentes, obras malla vial definidas por el sistema de administración vial, ampliación y apertura red vial rural</v>
          </cell>
          <cell r="K43" t="str">
            <v>BBVA</v>
          </cell>
          <cell r="L43">
            <v>1</v>
          </cell>
          <cell r="M43">
            <v>0</v>
          </cell>
          <cell r="N43">
            <v>0</v>
          </cell>
          <cell r="O43">
            <v>365</v>
          </cell>
          <cell r="P43">
            <v>0</v>
          </cell>
          <cell r="Q43">
            <v>1</v>
          </cell>
          <cell r="S43">
            <v>57</v>
          </cell>
          <cell r="T43">
            <v>41533</v>
          </cell>
          <cell r="U43">
            <v>48700000</v>
          </cell>
          <cell r="W43" t="str">
            <v/>
          </cell>
          <cell r="X43">
            <v>0</v>
          </cell>
          <cell r="Y43">
            <v>0</v>
          </cell>
          <cell r="Z43">
            <v>0</v>
          </cell>
          <cell r="AA43">
            <v>0</v>
          </cell>
          <cell r="AC43">
            <v>7</v>
          </cell>
          <cell r="AD43">
            <v>40299</v>
          </cell>
          <cell r="AE43">
            <v>3532165</v>
          </cell>
          <cell r="AF43">
            <v>0</v>
          </cell>
        </row>
        <row r="44">
          <cell r="A44">
            <v>4</v>
          </cell>
          <cell r="B44">
            <v>1</v>
          </cell>
          <cell r="C44">
            <v>3.9E-2</v>
          </cell>
          <cell r="D44">
            <v>0</v>
          </cell>
          <cell r="E44">
            <v>5</v>
          </cell>
          <cell r="F44">
            <v>2</v>
          </cell>
          <cell r="G44">
            <v>4</v>
          </cell>
          <cell r="H44">
            <v>1</v>
          </cell>
          <cell r="I44">
            <v>1</v>
          </cell>
          <cell r="J44" t="str">
            <v>Construcción y Mantenimiento de la Malla Vial</v>
          </cell>
          <cell r="K44" t="str">
            <v>BBVA</v>
          </cell>
          <cell r="L44">
            <v>1</v>
          </cell>
          <cell r="M44">
            <v>0</v>
          </cell>
          <cell r="N44">
            <v>0</v>
          </cell>
          <cell r="O44">
            <v>365</v>
          </cell>
          <cell r="P44">
            <v>0</v>
          </cell>
          <cell r="Q44">
            <v>1</v>
          </cell>
          <cell r="S44">
            <v>58</v>
          </cell>
          <cell r="T44">
            <v>41269</v>
          </cell>
          <cell r="U44">
            <v>52000000000</v>
          </cell>
          <cell r="W44" t="str">
            <v/>
          </cell>
          <cell r="X44">
            <v>0</v>
          </cell>
          <cell r="Y44">
            <v>0</v>
          </cell>
          <cell r="Z44">
            <v>0</v>
          </cell>
          <cell r="AA44">
            <v>0</v>
          </cell>
          <cell r="AC44">
            <v>7</v>
          </cell>
          <cell r="AD44">
            <v>40299</v>
          </cell>
          <cell r="AE44">
            <v>515000</v>
          </cell>
          <cell r="AF44">
            <v>0</v>
          </cell>
        </row>
        <row r="45">
          <cell r="A45">
            <v>5</v>
          </cell>
          <cell r="B45">
            <v>1</v>
          </cell>
          <cell r="C45">
            <v>3.0339190664062876E-2</v>
          </cell>
          <cell r="D45">
            <v>0</v>
          </cell>
          <cell r="E45">
            <v>5</v>
          </cell>
          <cell r="F45">
            <v>2</v>
          </cell>
          <cell r="G45">
            <v>4</v>
          </cell>
          <cell r="H45">
            <v>1</v>
          </cell>
          <cell r="I45">
            <v>1</v>
          </cell>
          <cell r="J45" t="str">
            <v>Adquisición Predios por Valorización Vía Poblado</v>
          </cell>
          <cell r="K45" t="str">
            <v>Banco de Occidente</v>
          </cell>
          <cell r="L45">
            <v>1</v>
          </cell>
          <cell r="M45">
            <v>0</v>
          </cell>
          <cell r="N45">
            <v>0</v>
          </cell>
          <cell r="O45">
            <v>365</v>
          </cell>
          <cell r="P45">
            <v>0</v>
          </cell>
          <cell r="Q45">
            <v>1</v>
          </cell>
          <cell r="S45">
            <v>59</v>
          </cell>
          <cell r="T45">
            <v>41271</v>
          </cell>
          <cell r="U45">
            <v>42083333333</v>
          </cell>
          <cell r="W45" t="str">
            <v/>
          </cell>
          <cell r="X45">
            <v>0</v>
          </cell>
          <cell r="Y45">
            <v>0</v>
          </cell>
          <cell r="Z45">
            <v>0</v>
          </cell>
          <cell r="AA45">
            <v>0</v>
          </cell>
          <cell r="AC45">
            <v>7</v>
          </cell>
          <cell r="AD45">
            <v>40330</v>
          </cell>
          <cell r="AE45">
            <v>3418225</v>
          </cell>
          <cell r="AF45">
            <v>0</v>
          </cell>
        </row>
        <row r="46">
          <cell r="A46">
            <v>8</v>
          </cell>
          <cell r="B46">
            <v>1</v>
          </cell>
          <cell r="C46">
            <v>3.1E-2</v>
          </cell>
          <cell r="D46">
            <v>0</v>
          </cell>
          <cell r="E46">
            <v>10</v>
          </cell>
          <cell r="F46">
            <v>9</v>
          </cell>
          <cell r="G46">
            <v>1</v>
          </cell>
          <cell r="H46">
            <v>1</v>
          </cell>
          <cell r="I46">
            <v>1</v>
          </cell>
          <cell r="J46" t="str">
            <v>Bonos99:</v>
          </cell>
          <cell r="K46" t="str">
            <v>DECEVAL</v>
          </cell>
          <cell r="L46">
            <v>2</v>
          </cell>
          <cell r="M46">
            <v>0</v>
          </cell>
          <cell r="N46">
            <v>0</v>
          </cell>
          <cell r="O46">
            <v>365</v>
          </cell>
          <cell r="P46">
            <v>0</v>
          </cell>
          <cell r="Q46">
            <v>1</v>
          </cell>
          <cell r="S46">
            <v>60</v>
          </cell>
          <cell r="T46">
            <v>41631</v>
          </cell>
          <cell r="U46">
            <v>178000000000</v>
          </cell>
          <cell r="W46" t="str">
            <v/>
          </cell>
          <cell r="X46">
            <v>0</v>
          </cell>
          <cell r="Y46">
            <v>0</v>
          </cell>
          <cell r="Z46">
            <v>0</v>
          </cell>
          <cell r="AA46">
            <v>0</v>
          </cell>
          <cell r="AC46">
            <v>7</v>
          </cell>
          <cell r="AD46">
            <v>40330</v>
          </cell>
          <cell r="AE46">
            <v>515000</v>
          </cell>
          <cell r="AF46">
            <v>0</v>
          </cell>
        </row>
        <row r="47">
          <cell r="A47">
            <v>9</v>
          </cell>
          <cell r="B47">
            <v>1</v>
          </cell>
          <cell r="C47">
            <v>2.2800000000000001E-2</v>
          </cell>
          <cell r="D47">
            <v>0</v>
          </cell>
          <cell r="E47">
            <v>5</v>
          </cell>
          <cell r="F47">
            <v>2</v>
          </cell>
          <cell r="G47">
            <v>4</v>
          </cell>
          <cell r="H47">
            <v>1</v>
          </cell>
          <cell r="I47">
            <v>1</v>
          </cell>
          <cell r="J47" t="str">
            <v>Obras malla vial definidas por el sistema de administración vial</v>
          </cell>
          <cell r="K47" t="str">
            <v>Banco Bogota</v>
          </cell>
          <cell r="L47">
            <v>1</v>
          </cell>
          <cell r="M47">
            <v>0</v>
          </cell>
          <cell r="N47">
            <v>0</v>
          </cell>
          <cell r="O47">
            <v>365</v>
          </cell>
          <cell r="P47">
            <v>0</v>
          </cell>
          <cell r="Q47">
            <v>1</v>
          </cell>
          <cell r="S47">
            <v>2</v>
          </cell>
          <cell r="T47">
            <v>40534</v>
          </cell>
          <cell r="U47">
            <v>5000000000</v>
          </cell>
          <cell r="W47" t="str">
            <v/>
          </cell>
          <cell r="X47">
            <v>0</v>
          </cell>
          <cell r="Y47">
            <v>0</v>
          </cell>
          <cell r="Z47">
            <v>0</v>
          </cell>
          <cell r="AA47">
            <v>0</v>
          </cell>
          <cell r="AC47">
            <v>7</v>
          </cell>
          <cell r="AD47">
            <v>40360</v>
          </cell>
          <cell r="AE47">
            <v>3532165</v>
          </cell>
          <cell r="AF47">
            <v>0</v>
          </cell>
        </row>
        <row r="48">
          <cell r="A48">
            <v>53</v>
          </cell>
          <cell r="B48">
            <v>4</v>
          </cell>
          <cell r="C48">
            <v>0.06</v>
          </cell>
          <cell r="D48">
            <v>0</v>
          </cell>
          <cell r="E48">
            <v>20</v>
          </cell>
          <cell r="F48">
            <v>19</v>
          </cell>
          <cell r="G48">
            <v>1</v>
          </cell>
          <cell r="H48">
            <v>1</v>
          </cell>
          <cell r="I48">
            <v>1</v>
          </cell>
          <cell r="J48" t="str">
            <v>Bonos 14: Prepago de la deuda interna a jun-30-2014</v>
          </cell>
          <cell r="K48" t="str">
            <v>DECEVAL</v>
          </cell>
          <cell r="L48">
            <v>2</v>
          </cell>
          <cell r="M48">
            <v>0</v>
          </cell>
          <cell r="N48">
            <v>0</v>
          </cell>
          <cell r="O48">
            <v>365</v>
          </cell>
          <cell r="P48">
            <v>0</v>
          </cell>
          <cell r="Q48">
            <v>1</v>
          </cell>
          <cell r="S48">
            <v>3</v>
          </cell>
          <cell r="T48">
            <v>40147</v>
          </cell>
          <cell r="U48">
            <v>39500000000</v>
          </cell>
          <cell r="W48" t="str">
            <v/>
          </cell>
          <cell r="X48">
            <v>0</v>
          </cell>
          <cell r="Y48">
            <v>0</v>
          </cell>
          <cell r="Z48">
            <v>0</v>
          </cell>
          <cell r="AA48">
            <v>0</v>
          </cell>
          <cell r="AC48">
            <v>7</v>
          </cell>
          <cell r="AD48">
            <v>40360</v>
          </cell>
          <cell r="AE48">
            <v>515000</v>
          </cell>
          <cell r="AF48">
            <v>0</v>
          </cell>
        </row>
        <row r="49">
          <cell r="A49">
            <v>52</v>
          </cell>
          <cell r="B49">
            <v>1</v>
          </cell>
          <cell r="C49">
            <v>0</v>
          </cell>
          <cell r="D49">
            <v>0</v>
          </cell>
          <cell r="E49">
            <v>2.7397260273972603E-3</v>
          </cell>
          <cell r="F49">
            <v>0</v>
          </cell>
          <cell r="G49">
            <v>365</v>
          </cell>
          <cell r="H49">
            <v>1</v>
          </cell>
          <cell r="I49">
            <v>1</v>
          </cell>
          <cell r="J49" t="str">
            <v>Bonos 14: Gastos emisión bonos14</v>
          </cell>
          <cell r="K49" t="str">
            <v>DECEVAL</v>
          </cell>
          <cell r="L49">
            <v>2</v>
          </cell>
          <cell r="M49">
            <v>0</v>
          </cell>
          <cell r="N49">
            <v>0</v>
          </cell>
          <cell r="O49">
            <v>365</v>
          </cell>
          <cell r="P49">
            <v>0</v>
          </cell>
          <cell r="Q49">
            <v>1</v>
          </cell>
          <cell r="S49">
            <v>4</v>
          </cell>
          <cell r="T49">
            <v>39420</v>
          </cell>
          <cell r="U49">
            <v>11535836347</v>
          </cell>
          <cell r="W49" t="str">
            <v/>
          </cell>
          <cell r="X49">
            <v>0</v>
          </cell>
          <cell r="Y49">
            <v>0</v>
          </cell>
          <cell r="Z49">
            <v>0</v>
          </cell>
          <cell r="AA49">
            <v>0</v>
          </cell>
          <cell r="AC49">
            <v>7</v>
          </cell>
          <cell r="AD49">
            <v>40391</v>
          </cell>
          <cell r="AE49">
            <v>3532165</v>
          </cell>
          <cell r="AF49">
            <v>0</v>
          </cell>
        </row>
        <row r="50">
          <cell r="A50">
            <v>13</v>
          </cell>
          <cell r="B50">
            <v>1</v>
          </cell>
          <cell r="C50">
            <v>1.26E-2</v>
          </cell>
          <cell r="D50">
            <v>0</v>
          </cell>
          <cell r="E50">
            <v>3</v>
          </cell>
          <cell r="F50">
            <v>1</v>
          </cell>
          <cell r="G50">
            <v>4</v>
          </cell>
          <cell r="H50">
            <v>1</v>
          </cell>
          <cell r="I50">
            <v>1</v>
          </cell>
          <cell r="J50" t="str">
            <v>Construcción PUIs, SITP, Mtto. Infraestructura publica. Saldo pendiente a jun-2014</v>
          </cell>
          <cell r="K50" t="str">
            <v>BANCO DE OCCIDENTE</v>
          </cell>
          <cell r="L50">
            <v>1</v>
          </cell>
          <cell r="M50">
            <v>0</v>
          </cell>
          <cell r="N50">
            <v>0</v>
          </cell>
          <cell r="O50">
            <v>365</v>
          </cell>
          <cell r="P50">
            <v>0</v>
          </cell>
          <cell r="Q50">
            <v>0</v>
          </cell>
          <cell r="S50">
            <v>5</v>
          </cell>
          <cell r="T50">
            <v>39811</v>
          </cell>
          <cell r="U50">
            <v>1800000000</v>
          </cell>
          <cell r="W50" t="str">
            <v/>
          </cell>
          <cell r="X50">
            <v>0</v>
          </cell>
          <cell r="Y50">
            <v>0</v>
          </cell>
          <cell r="Z50">
            <v>0</v>
          </cell>
          <cell r="AA50">
            <v>0</v>
          </cell>
          <cell r="AC50">
            <v>7</v>
          </cell>
          <cell r="AD50">
            <v>40391</v>
          </cell>
          <cell r="AE50">
            <v>515000</v>
          </cell>
          <cell r="AF50">
            <v>0</v>
          </cell>
        </row>
        <row r="51">
          <cell r="A51">
            <v>0</v>
          </cell>
          <cell r="B51">
            <v>0</v>
          </cell>
          <cell r="C51">
            <v>0</v>
          </cell>
          <cell r="D51">
            <v>0</v>
          </cell>
          <cell r="E51">
            <v>0</v>
          </cell>
          <cell r="F51">
            <v>0</v>
          </cell>
          <cell r="G51">
            <v>0</v>
          </cell>
          <cell r="H51">
            <v>0</v>
          </cell>
          <cell r="I51">
            <v>0</v>
          </cell>
          <cell r="J51">
            <v>0</v>
          </cell>
          <cell r="K51">
            <v>0</v>
          </cell>
          <cell r="L51">
            <v>0</v>
          </cell>
          <cell r="M51">
            <v>0</v>
          </cell>
          <cell r="N51">
            <v>0</v>
          </cell>
          <cell r="O51">
            <v>0</v>
          </cell>
          <cell r="P51">
            <v>0</v>
          </cell>
          <cell r="Q51">
            <v>0</v>
          </cell>
          <cell r="S51">
            <v>8</v>
          </cell>
          <cell r="T51">
            <v>36483</v>
          </cell>
          <cell r="U51">
            <v>200000000000</v>
          </cell>
          <cell r="W51" t="str">
            <v/>
          </cell>
          <cell r="X51">
            <v>0</v>
          </cell>
          <cell r="Y51">
            <v>0</v>
          </cell>
          <cell r="Z51">
            <v>0</v>
          </cell>
          <cell r="AA51">
            <v>0</v>
          </cell>
          <cell r="AC51">
            <v>7</v>
          </cell>
          <cell r="AD51">
            <v>40420</v>
          </cell>
          <cell r="AE51">
            <v>68586735</v>
          </cell>
          <cell r="AF51" t="str">
            <v>CALIFICADORA INTERNACIONAL MOODY´S</v>
          </cell>
        </row>
        <row r="52">
          <cell r="A52">
            <v>0</v>
          </cell>
          <cell r="B52">
            <v>0</v>
          </cell>
          <cell r="C52">
            <v>0</v>
          </cell>
          <cell r="D52">
            <v>0</v>
          </cell>
          <cell r="E52">
            <v>0</v>
          </cell>
          <cell r="F52">
            <v>0</v>
          </cell>
          <cell r="G52">
            <v>0</v>
          </cell>
          <cell r="H52">
            <v>0</v>
          </cell>
          <cell r="I52">
            <v>0</v>
          </cell>
          <cell r="J52">
            <v>0</v>
          </cell>
          <cell r="K52">
            <v>0</v>
          </cell>
          <cell r="L52">
            <v>0</v>
          </cell>
          <cell r="M52">
            <v>0</v>
          </cell>
          <cell r="N52">
            <v>0</v>
          </cell>
          <cell r="O52">
            <v>0</v>
          </cell>
          <cell r="P52">
            <v>0</v>
          </cell>
          <cell r="Q52">
            <v>0</v>
          </cell>
          <cell r="S52">
            <v>9</v>
          </cell>
          <cell r="T52">
            <v>40892</v>
          </cell>
          <cell r="U52">
            <v>10000000000</v>
          </cell>
          <cell r="W52" t="str">
            <v/>
          </cell>
          <cell r="X52">
            <v>0</v>
          </cell>
          <cell r="Y52">
            <v>0</v>
          </cell>
          <cell r="Z52">
            <v>0</v>
          </cell>
          <cell r="AA52">
            <v>0</v>
          </cell>
          <cell r="AC52">
            <v>7</v>
          </cell>
          <cell r="AD52">
            <v>40422</v>
          </cell>
          <cell r="AE52">
            <v>3418225</v>
          </cell>
          <cell r="AF52">
            <v>0</v>
          </cell>
        </row>
        <row r="53">
          <cell r="A53">
            <v>0</v>
          </cell>
          <cell r="B53">
            <v>0</v>
          </cell>
          <cell r="C53">
            <v>0</v>
          </cell>
          <cell r="D53">
            <v>0</v>
          </cell>
          <cell r="E53">
            <v>0</v>
          </cell>
          <cell r="F53">
            <v>0</v>
          </cell>
          <cell r="G53">
            <v>0</v>
          </cell>
          <cell r="H53">
            <v>0</v>
          </cell>
          <cell r="I53">
            <v>0</v>
          </cell>
          <cell r="J53">
            <v>0</v>
          </cell>
          <cell r="K53">
            <v>0</v>
          </cell>
          <cell r="L53">
            <v>0</v>
          </cell>
          <cell r="M53">
            <v>0</v>
          </cell>
          <cell r="N53">
            <v>0</v>
          </cell>
          <cell r="O53">
            <v>0</v>
          </cell>
          <cell r="P53">
            <v>0</v>
          </cell>
          <cell r="Q53">
            <v>0</v>
          </cell>
          <cell r="S53">
            <v>333</v>
          </cell>
          <cell r="T53">
            <v>40897</v>
          </cell>
          <cell r="U53">
            <v>72000000</v>
          </cell>
          <cell r="W53" t="str">
            <v/>
          </cell>
          <cell r="X53">
            <v>0</v>
          </cell>
          <cell r="Y53">
            <v>0</v>
          </cell>
          <cell r="Z53">
            <v>0</v>
          </cell>
          <cell r="AA53">
            <v>0</v>
          </cell>
          <cell r="AC53">
            <v>7</v>
          </cell>
          <cell r="AD53">
            <v>40422</v>
          </cell>
          <cell r="AE53">
            <v>515000</v>
          </cell>
          <cell r="AF53">
            <v>0</v>
          </cell>
        </row>
        <row r="54">
          <cell r="A54">
            <v>0</v>
          </cell>
          <cell r="B54">
            <v>0</v>
          </cell>
          <cell r="C54">
            <v>0</v>
          </cell>
          <cell r="D54">
            <v>0</v>
          </cell>
          <cell r="E54">
            <v>0</v>
          </cell>
          <cell r="F54">
            <v>0</v>
          </cell>
          <cell r="G54">
            <v>0</v>
          </cell>
          <cell r="H54">
            <v>0</v>
          </cell>
          <cell r="I54">
            <v>0</v>
          </cell>
          <cell r="J54">
            <v>0</v>
          </cell>
          <cell r="K54">
            <v>0</v>
          </cell>
          <cell r="L54">
            <v>0</v>
          </cell>
          <cell r="M54">
            <v>0</v>
          </cell>
          <cell r="N54">
            <v>0</v>
          </cell>
          <cell r="O54">
            <v>0</v>
          </cell>
          <cell r="P54">
            <v>0</v>
          </cell>
          <cell r="Q54">
            <v>0</v>
          </cell>
          <cell r="W54" t="str">
            <v/>
          </cell>
          <cell r="X54">
            <v>0</v>
          </cell>
          <cell r="Y54">
            <v>0</v>
          </cell>
          <cell r="Z54">
            <v>0</v>
          </cell>
          <cell r="AA54">
            <v>0</v>
          </cell>
          <cell r="AC54">
            <v>7</v>
          </cell>
          <cell r="AD54">
            <v>40451</v>
          </cell>
          <cell r="AE54">
            <v>11500011</v>
          </cell>
          <cell r="AF54" t="str">
            <v>SUPERINTENDENCIA FINANCIERA</v>
          </cell>
        </row>
        <row r="55">
          <cell r="A55">
            <v>999</v>
          </cell>
          <cell r="B55">
            <v>5</v>
          </cell>
          <cell r="C55">
            <v>0</v>
          </cell>
          <cell r="D55">
            <v>0</v>
          </cell>
          <cell r="E55">
            <v>19</v>
          </cell>
          <cell r="F55">
            <v>4.5</v>
          </cell>
          <cell r="G55">
            <v>2</v>
          </cell>
          <cell r="H55">
            <v>1</v>
          </cell>
          <cell r="I55">
            <v>2</v>
          </cell>
          <cell r="J55" t="str">
            <v>Programa de Seguridad y Convivencia Ciudadana</v>
          </cell>
          <cell r="K55" t="str">
            <v>BID reconstrucción del original año 2000 (no están en uso)</v>
          </cell>
          <cell r="L55">
            <v>3</v>
          </cell>
          <cell r="M55">
            <v>36691</v>
          </cell>
          <cell r="N55">
            <v>0</v>
          </cell>
          <cell r="O55">
            <v>0</v>
          </cell>
          <cell r="P55">
            <v>0</v>
          </cell>
          <cell r="Q55">
            <v>1</v>
          </cell>
          <cell r="W55" t="str">
            <v/>
          </cell>
          <cell r="X55">
            <v>0</v>
          </cell>
          <cell r="Y55">
            <v>0</v>
          </cell>
          <cell r="Z55">
            <v>0</v>
          </cell>
          <cell r="AA55">
            <v>0</v>
          </cell>
          <cell r="AC55">
            <v>7</v>
          </cell>
          <cell r="AD55">
            <v>40451</v>
          </cell>
          <cell r="AE55">
            <v>15553763</v>
          </cell>
          <cell r="AF55" t="str">
            <v>FITCH RATINGS DE COLOMBIA S.A. SOCIEDAD CALIFICADORA DE VALORES</v>
          </cell>
        </row>
        <row r="56">
          <cell r="W56" t="str">
            <v/>
          </cell>
          <cell r="X56">
            <v>0</v>
          </cell>
          <cell r="Y56">
            <v>0</v>
          </cell>
          <cell r="Z56">
            <v>0</v>
          </cell>
          <cell r="AA56">
            <v>0</v>
          </cell>
          <cell r="AC56">
            <v>7</v>
          </cell>
          <cell r="AD56">
            <v>40452</v>
          </cell>
          <cell r="AE56">
            <v>3532165</v>
          </cell>
          <cell r="AF56">
            <v>0</v>
          </cell>
        </row>
        <row r="57">
          <cell r="W57" t="str">
            <v/>
          </cell>
          <cell r="X57">
            <v>0</v>
          </cell>
          <cell r="Y57">
            <v>0</v>
          </cell>
          <cell r="Z57">
            <v>0</v>
          </cell>
          <cell r="AA57">
            <v>0</v>
          </cell>
          <cell r="AC57">
            <v>7</v>
          </cell>
          <cell r="AD57">
            <v>40452</v>
          </cell>
          <cell r="AE57">
            <v>515000</v>
          </cell>
          <cell r="AF57">
            <v>0</v>
          </cell>
        </row>
        <row r="58">
          <cell r="W58" t="str">
            <v/>
          </cell>
          <cell r="X58">
            <v>0</v>
          </cell>
          <cell r="Y58">
            <v>0</v>
          </cell>
          <cell r="Z58">
            <v>0</v>
          </cell>
          <cell r="AA58">
            <v>0</v>
          </cell>
          <cell r="AC58">
            <v>7</v>
          </cell>
          <cell r="AD58">
            <v>40481</v>
          </cell>
          <cell r="AE58">
            <v>15553763</v>
          </cell>
          <cell r="AF58">
            <v>0</v>
          </cell>
        </row>
        <row r="59">
          <cell r="A59">
            <v>1998</v>
          </cell>
          <cell r="B59">
            <v>0</v>
          </cell>
          <cell r="C59">
            <v>0</v>
          </cell>
          <cell r="D59">
            <v>0</v>
          </cell>
          <cell r="E59">
            <v>0</v>
          </cell>
          <cell r="F59">
            <v>0.06</v>
          </cell>
          <cell r="W59" t="str">
            <v/>
          </cell>
          <cell r="X59">
            <v>0</v>
          </cell>
          <cell r="Y59">
            <v>0</v>
          </cell>
          <cell r="Z59">
            <v>0</v>
          </cell>
          <cell r="AA59">
            <v>0</v>
          </cell>
          <cell r="AC59">
            <v>7</v>
          </cell>
          <cell r="AD59">
            <v>40481</v>
          </cell>
          <cell r="AE59">
            <v>18067597</v>
          </cell>
          <cell r="AF59">
            <v>0</v>
          </cell>
        </row>
        <row r="60">
          <cell r="A60">
            <v>1999</v>
          </cell>
          <cell r="B60">
            <v>5.5300000000000002E-2</v>
          </cell>
          <cell r="C60">
            <v>0.21506896395198782</v>
          </cell>
          <cell r="D60">
            <v>9.2299999999999993E-2</v>
          </cell>
          <cell r="E60">
            <v>0.21920000000000001</v>
          </cell>
          <cell r="F60">
            <v>0.06</v>
          </cell>
          <cell r="W60" t="str">
            <v/>
          </cell>
          <cell r="X60">
            <v>0</v>
          </cell>
          <cell r="Y60">
            <v>0</v>
          </cell>
          <cell r="Z60">
            <v>0</v>
          </cell>
          <cell r="AA60">
            <v>0</v>
          </cell>
          <cell r="AC60">
            <v>7</v>
          </cell>
          <cell r="AD60">
            <v>40481</v>
          </cell>
          <cell r="AE60">
            <v>923232</v>
          </cell>
          <cell r="AF60">
            <v>0</v>
          </cell>
        </row>
        <row r="61">
          <cell r="A61">
            <v>2000</v>
          </cell>
          <cell r="B61">
            <v>6.5000000000000002E-2</v>
          </cell>
          <cell r="C61">
            <v>0.18967642773659521</v>
          </cell>
          <cell r="D61">
            <v>8.7499999999999994E-2</v>
          </cell>
          <cell r="E61">
            <v>0.13350000000000001</v>
          </cell>
          <cell r="F61">
            <v>0.06</v>
          </cell>
          <cell r="W61" t="str">
            <v/>
          </cell>
          <cell r="X61">
            <v>0</v>
          </cell>
          <cell r="Y61">
            <v>0</v>
          </cell>
          <cell r="Z61">
            <v>0</v>
          </cell>
          <cell r="AA61">
            <v>0</v>
          </cell>
          <cell r="AC61">
            <v>7</v>
          </cell>
          <cell r="AD61">
            <v>40483</v>
          </cell>
          <cell r="AE61">
            <v>3418225</v>
          </cell>
          <cell r="AF61">
            <v>0</v>
          </cell>
        </row>
        <row r="62">
          <cell r="A62">
            <v>2001</v>
          </cell>
          <cell r="B62">
            <v>3.27E-2</v>
          </cell>
          <cell r="C62">
            <v>2.7812917754510558E-2</v>
          </cell>
          <cell r="D62">
            <v>7.6499999999999999E-2</v>
          </cell>
          <cell r="E62">
            <v>0.115</v>
          </cell>
          <cell r="F62">
            <v>0.06</v>
          </cell>
          <cell r="W62" t="str">
            <v/>
          </cell>
          <cell r="X62">
            <v>0</v>
          </cell>
          <cell r="Y62">
            <v>0</v>
          </cell>
          <cell r="Z62">
            <v>0</v>
          </cell>
          <cell r="AA62">
            <v>0</v>
          </cell>
          <cell r="AC62">
            <v>7</v>
          </cell>
          <cell r="AD62">
            <v>40483</v>
          </cell>
          <cell r="AE62">
            <v>515000</v>
          </cell>
          <cell r="AF62">
            <v>0</v>
          </cell>
        </row>
        <row r="63">
          <cell r="A63">
            <v>2002</v>
          </cell>
          <cell r="B63">
            <v>1.38E-2</v>
          </cell>
          <cell r="C63">
            <v>0.25035571190390993</v>
          </cell>
          <cell r="D63">
            <v>6.9900000000000004E-2</v>
          </cell>
          <cell r="E63">
            <v>7.6999999999999999E-2</v>
          </cell>
          <cell r="F63">
            <v>0.06</v>
          </cell>
          <cell r="W63" t="str">
            <v/>
          </cell>
          <cell r="X63">
            <v>0</v>
          </cell>
          <cell r="Y63">
            <v>0</v>
          </cell>
          <cell r="Z63">
            <v>0</v>
          </cell>
          <cell r="AA63">
            <v>0</v>
          </cell>
          <cell r="AC63">
            <v>7</v>
          </cell>
          <cell r="AD63">
            <v>40513</v>
          </cell>
          <cell r="AE63">
            <v>515000</v>
          </cell>
          <cell r="AF63">
            <v>0</v>
          </cell>
        </row>
        <row r="64">
          <cell r="A64">
            <v>2003</v>
          </cell>
          <cell r="B64">
            <v>1.2200000000000001E-2</v>
          </cell>
          <cell r="C64">
            <v>-3.022211052119006E-2</v>
          </cell>
          <cell r="D64">
            <v>6.4899999999999999E-2</v>
          </cell>
          <cell r="E64">
            <v>7.9200000000000007E-2</v>
          </cell>
          <cell r="F64">
            <v>0.06</v>
          </cell>
          <cell r="W64" t="str">
            <v/>
          </cell>
          <cell r="X64">
            <v>0</v>
          </cell>
          <cell r="Y64">
            <v>0</v>
          </cell>
          <cell r="Z64">
            <v>0</v>
          </cell>
          <cell r="AA64">
            <v>0</v>
          </cell>
          <cell r="AC64">
            <v>7</v>
          </cell>
          <cell r="AD64">
            <v>40513</v>
          </cell>
          <cell r="AE64">
            <v>3532165</v>
          </cell>
          <cell r="AF64" t="str">
            <v>DECEVAL - Bonos 2006</v>
          </cell>
        </row>
        <row r="65">
          <cell r="A65">
            <v>2004</v>
          </cell>
          <cell r="B65">
            <v>2.7806299999999999E-2</v>
          </cell>
          <cell r="C65">
            <v>-0.13982384340996543</v>
          </cell>
          <cell r="D65">
            <v>5.4979751527215237E-2</v>
          </cell>
          <cell r="E65">
            <v>7.7100000000000002E-2</v>
          </cell>
          <cell r="F65">
            <v>0.06</v>
          </cell>
          <cell r="W65" t="str">
            <v/>
          </cell>
          <cell r="X65">
            <v>0</v>
          </cell>
          <cell r="Y65">
            <v>0</v>
          </cell>
          <cell r="Z65">
            <v>0</v>
          </cell>
          <cell r="AA65">
            <v>0</v>
          </cell>
          <cell r="AC65">
            <v>7</v>
          </cell>
          <cell r="AD65">
            <v>40892</v>
          </cell>
          <cell r="AE65">
            <v>110904515.34999999</v>
          </cell>
          <cell r="AF65" t="str">
            <v>gtos fin bonos</v>
          </cell>
        </row>
        <row r="66">
          <cell r="A66">
            <v>2005</v>
          </cell>
          <cell r="B66">
            <v>4.7E-2</v>
          </cell>
          <cell r="C66">
            <v>-4.4159430902814156E-2</v>
          </cell>
          <cell r="D66">
            <v>4.8536109303839003E-2</v>
          </cell>
          <cell r="E66">
            <v>6.3100000000000003E-2</v>
          </cell>
          <cell r="F66">
            <v>0.06</v>
          </cell>
          <cell r="W66" t="str">
            <v/>
          </cell>
          <cell r="X66">
            <v>0</v>
          </cell>
          <cell r="Y66">
            <v>0</v>
          </cell>
          <cell r="Z66">
            <v>0</v>
          </cell>
          <cell r="AA66">
            <v>0</v>
          </cell>
          <cell r="AC66">
            <v>7</v>
          </cell>
          <cell r="AD66">
            <v>41258</v>
          </cell>
          <cell r="AE66">
            <v>127540192.65249997</v>
          </cell>
          <cell r="AF66" t="str">
            <v>gtos fin bonos</v>
          </cell>
        </row>
        <row r="67">
          <cell r="A67">
            <v>2006</v>
          </cell>
          <cell r="B67">
            <v>5.3699999999999998E-2</v>
          </cell>
          <cell r="C67">
            <v>-1.9888627190025376E-2</v>
          </cell>
          <cell r="D67">
            <v>4.48E-2</v>
          </cell>
          <cell r="E67">
            <v>6.7500000000000004E-2</v>
          </cell>
          <cell r="F67">
            <v>0.06</v>
          </cell>
          <cell r="W67" t="str">
            <v/>
          </cell>
          <cell r="X67">
            <v>0</v>
          </cell>
          <cell r="Y67">
            <v>0</v>
          </cell>
          <cell r="Z67">
            <v>0</v>
          </cell>
          <cell r="AA67">
            <v>0</v>
          </cell>
          <cell r="AC67">
            <v>7</v>
          </cell>
          <cell r="AD67">
            <v>41623</v>
          </cell>
          <cell r="AE67">
            <v>146671221.55037495</v>
          </cell>
          <cell r="AF67" t="str">
            <v>gtos fin bonos</v>
          </cell>
        </row>
        <row r="68">
          <cell r="A68">
            <v>2007</v>
          </cell>
          <cell r="B68">
            <v>4.5962500000000003E-2</v>
          </cell>
          <cell r="C68">
            <v>-0.10006744714778959</v>
          </cell>
          <cell r="D68">
            <v>5.6899999999999999E-2</v>
          </cell>
          <cell r="E68">
            <v>8.9800000000000005E-2</v>
          </cell>
          <cell r="F68">
            <v>0.06</v>
          </cell>
          <cell r="W68" t="str">
            <v/>
          </cell>
          <cell r="X68">
            <v>0</v>
          </cell>
          <cell r="Y68">
            <v>0</v>
          </cell>
          <cell r="Z68">
            <v>0</v>
          </cell>
          <cell r="AA68">
            <v>0</v>
          </cell>
          <cell r="AC68">
            <v>7</v>
          </cell>
          <cell r="AD68">
            <v>41988</v>
          </cell>
          <cell r="AE68">
            <v>168671904.78293121</v>
          </cell>
          <cell r="AF68" t="str">
            <v>gtos fin bonos</v>
          </cell>
        </row>
        <row r="69">
          <cell r="A69">
            <v>2008</v>
          </cell>
          <cell r="B69">
            <v>1.7500000000000002E-2</v>
          </cell>
          <cell r="C69">
            <v>0.11357680319243979</v>
          </cell>
          <cell r="D69">
            <v>7.6700000000000004E-2</v>
          </cell>
          <cell r="E69">
            <v>0.1033</v>
          </cell>
          <cell r="F69">
            <v>0.06</v>
          </cell>
          <cell r="AC69">
            <v>7</v>
          </cell>
          <cell r="AD69">
            <v>42353</v>
          </cell>
          <cell r="AE69">
            <v>193972690.50037086</v>
          </cell>
          <cell r="AF69" t="str">
            <v>gtos fin bonos</v>
          </cell>
        </row>
        <row r="70">
          <cell r="A70">
            <v>2009</v>
          </cell>
          <cell r="B70">
            <v>4.2969999999999996E-3</v>
          </cell>
          <cell r="C70">
            <v>-8.8857589844846929E-2</v>
          </cell>
          <cell r="D70">
            <v>0.02</v>
          </cell>
          <cell r="E70">
            <v>4.1099999999999998E-2</v>
          </cell>
          <cell r="F70">
            <v>0.06</v>
          </cell>
          <cell r="AC70">
            <v>7</v>
          </cell>
          <cell r="AD70">
            <v>42719</v>
          </cell>
          <cell r="AE70">
            <v>223068594.07542646</v>
          </cell>
          <cell r="AF70" t="str">
            <v>gtos fin bonos</v>
          </cell>
        </row>
        <row r="71">
          <cell r="A71">
            <v>2010</v>
          </cell>
          <cell r="B71">
            <v>4.5659999999999997E-3</v>
          </cell>
          <cell r="C71">
            <v>-6.3715922376640588E-2</v>
          </cell>
          <cell r="D71">
            <v>3.1699999999999999E-2</v>
          </cell>
          <cell r="E71">
            <v>3.4700000000000002E-2</v>
          </cell>
          <cell r="F71">
            <v>0.06</v>
          </cell>
          <cell r="AC71">
            <v>44</v>
          </cell>
          <cell r="AD71">
            <v>40892</v>
          </cell>
          <cell r="AE71">
            <v>57613108.249999993</v>
          </cell>
          <cell r="AF71" t="str">
            <v>operaciones conexas deuda int</v>
          </cell>
        </row>
        <row r="72">
          <cell r="A72">
            <v>2011</v>
          </cell>
          <cell r="B72">
            <v>9.0197524999999987E-3</v>
          </cell>
          <cell r="C72">
            <v>-6.9448497227895256E-3</v>
          </cell>
          <cell r="D72">
            <v>4.1820000000000003E-2</v>
          </cell>
          <cell r="E72">
            <v>6.3904942857142849E-2</v>
          </cell>
          <cell r="F72">
            <v>7.6100000000000001E-2</v>
          </cell>
          <cell r="AC72">
            <v>44</v>
          </cell>
          <cell r="AD72">
            <v>41258</v>
          </cell>
          <cell r="AE72">
            <v>66255074.48749999</v>
          </cell>
          <cell r="AF72" t="str">
            <v>operaciones conexas deuda int</v>
          </cell>
        </row>
        <row r="73">
          <cell r="A73">
            <v>2012</v>
          </cell>
          <cell r="B73">
            <v>1.1614299999999999E-2</v>
          </cell>
          <cell r="C73">
            <v>-2.4952562285254443E-2</v>
          </cell>
          <cell r="D73">
            <v>3.8820400000000005E-2</v>
          </cell>
          <cell r="E73">
            <v>8.3845699999999995E-2</v>
          </cell>
          <cell r="F73">
            <v>5.5685000000000005E-2</v>
          </cell>
          <cell r="AC73">
            <v>44</v>
          </cell>
          <cell r="AD73">
            <v>41623</v>
          </cell>
          <cell r="AE73">
            <v>76193335.660624981</v>
          </cell>
          <cell r="AF73" t="str">
            <v>operaciones conexas deuda int</v>
          </cell>
        </row>
        <row r="74">
          <cell r="A74">
            <v>2013</v>
          </cell>
          <cell r="B74">
            <v>4.3505833333333296E-3</v>
          </cell>
          <cell r="C74">
            <v>8.9694213987999274E-2</v>
          </cell>
          <cell r="D74">
            <v>1.9400000000000001E-2</v>
          </cell>
          <cell r="E74">
            <v>4.07E-2</v>
          </cell>
          <cell r="F74">
            <v>3.5000000000000003E-2</v>
          </cell>
          <cell r="AC74">
            <v>44</v>
          </cell>
          <cell r="AD74">
            <v>41988</v>
          </cell>
          <cell r="AE74">
            <v>87622336.009718716</v>
          </cell>
          <cell r="AF74" t="str">
            <v>operaciones conexas deuda int</v>
          </cell>
        </row>
        <row r="75">
          <cell r="A75">
            <v>2014</v>
          </cell>
          <cell r="B75">
            <v>1.0301724999999999E-2</v>
          </cell>
          <cell r="C75">
            <v>4.7718319590396518E-2</v>
          </cell>
          <cell r="D75">
            <v>4.7729999999999995E-2</v>
          </cell>
          <cell r="E75">
            <v>7.573160000000001E-2</v>
          </cell>
          <cell r="F75">
            <v>5.5685000000000005E-2</v>
          </cell>
          <cell r="AC75">
            <v>44</v>
          </cell>
          <cell r="AD75">
            <v>42353</v>
          </cell>
          <cell r="AE75">
            <v>100765686.41117652</v>
          </cell>
          <cell r="AF75" t="str">
            <v>operaciones conexas deuda int</v>
          </cell>
        </row>
        <row r="76">
          <cell r="A76">
            <v>2015</v>
          </cell>
          <cell r="B76">
            <v>1.32053E-2</v>
          </cell>
          <cell r="C76">
            <v>1.120809889571639E-2</v>
          </cell>
          <cell r="D76">
            <v>4.7729999999999995E-2</v>
          </cell>
          <cell r="E76">
            <v>8.3088648106000029E-2</v>
          </cell>
          <cell r="F76">
            <v>5.5685000000000005E-2</v>
          </cell>
          <cell r="AC76">
            <v>44</v>
          </cell>
          <cell r="AD76">
            <v>42719</v>
          </cell>
          <cell r="AE76">
            <v>115880539.37285298</v>
          </cell>
          <cell r="AF76" t="str">
            <v>operaciones conexas deuda int</v>
          </cell>
        </row>
        <row r="77">
          <cell r="A77">
            <v>2016</v>
          </cell>
          <cell r="B77">
            <v>2.1080749999999999E-2</v>
          </cell>
          <cell r="C77">
            <v>9.4401504684424875E-3</v>
          </cell>
          <cell r="D77">
            <v>4.7729999999999995E-2</v>
          </cell>
          <cell r="E77">
            <v>8.3088648106000029E-2</v>
          </cell>
          <cell r="F77">
            <v>5.5685000000000005E-2</v>
          </cell>
          <cell r="AC77">
            <v>44</v>
          </cell>
          <cell r="AD77">
            <v>43084</v>
          </cell>
          <cell r="AE77">
            <v>133262620.27878092</v>
          </cell>
          <cell r="AF77" t="str">
            <v>operaciones conexas deuda int</v>
          </cell>
        </row>
        <row r="78">
          <cell r="A78">
            <v>2017</v>
          </cell>
          <cell r="B78">
            <v>3.9377250000000003E-2</v>
          </cell>
          <cell r="C78">
            <v>7.859409763901537E-3</v>
          </cell>
          <cell r="D78">
            <v>4.7729999999999995E-2</v>
          </cell>
          <cell r="E78">
            <v>8.3088648106000029E-2</v>
          </cell>
          <cell r="F78">
            <v>5.5685000000000005E-2</v>
          </cell>
          <cell r="AC78">
            <v>44</v>
          </cell>
          <cell r="AD78">
            <v>43449</v>
          </cell>
          <cell r="AE78">
            <v>153252013.32059804</v>
          </cell>
          <cell r="AF78" t="str">
            <v>operaciones conexas deuda int</v>
          </cell>
        </row>
        <row r="79">
          <cell r="A79">
            <v>2018</v>
          </cell>
          <cell r="B79">
            <v>3.9377250000000003E-2</v>
          </cell>
          <cell r="C79">
            <v>7.6228296708182874E-3</v>
          </cell>
          <cell r="D79">
            <v>4.7729999999999995E-2</v>
          </cell>
          <cell r="E79">
            <v>8.3088648106000029E-2</v>
          </cell>
          <cell r="F79">
            <v>5.5685000000000005E-2</v>
          </cell>
          <cell r="AC79">
            <v>44</v>
          </cell>
          <cell r="AD79">
            <v>43814</v>
          </cell>
          <cell r="AE79">
            <v>176239815.31868774</v>
          </cell>
          <cell r="AF79" t="str">
            <v>operaciones conexas deuda int</v>
          </cell>
        </row>
        <row r="80">
          <cell r="A80">
            <v>2019</v>
          </cell>
          <cell r="B80">
            <v>3.9377250000000003E-2</v>
          </cell>
          <cell r="C80">
            <v>9.8877939409294235E-3</v>
          </cell>
          <cell r="D80">
            <v>4.7729999999999995E-2</v>
          </cell>
          <cell r="E80">
            <v>8.3088648106000029E-2</v>
          </cell>
          <cell r="F80">
            <v>5.5685000000000005E-2</v>
          </cell>
          <cell r="AC80">
            <v>44</v>
          </cell>
          <cell r="AD80">
            <v>44180</v>
          </cell>
          <cell r="AE80">
            <v>202675787.61649087</v>
          </cell>
          <cell r="AF80" t="str">
            <v>operaciones conexas deuda int</v>
          </cell>
        </row>
        <row r="81">
          <cell r="A81">
            <v>2020</v>
          </cell>
          <cell r="B81">
            <v>3.9377250000000003E-2</v>
          </cell>
          <cell r="C81">
            <v>9.8888925485149937E-3</v>
          </cell>
          <cell r="D81">
            <v>4.7729999999999995E-2</v>
          </cell>
          <cell r="E81">
            <v>8.3088648106000029E-2</v>
          </cell>
          <cell r="F81">
            <v>5.5685000000000005E-2</v>
          </cell>
          <cell r="AC81">
            <v>44</v>
          </cell>
          <cell r="AD81">
            <v>44545</v>
          </cell>
          <cell r="AE81">
            <v>233077155.75896448</v>
          </cell>
          <cell r="AF81" t="str">
            <v>operaciones conexas deuda int</v>
          </cell>
        </row>
        <row r="82">
          <cell r="A82">
            <v>2021</v>
          </cell>
          <cell r="B82">
            <v>3.9377250000000003E-2</v>
          </cell>
          <cell r="C82">
            <v>9.8899805193375379E-3</v>
          </cell>
          <cell r="D82">
            <v>4.7729999999999995E-2</v>
          </cell>
          <cell r="E82">
            <v>8.3088648106000029E-2</v>
          </cell>
          <cell r="F82">
            <v>5.5685000000000005E-2</v>
          </cell>
          <cell r="AC82">
            <v>44</v>
          </cell>
          <cell r="AD82">
            <v>44910</v>
          </cell>
          <cell r="AE82">
            <v>268038729.12280914</v>
          </cell>
          <cell r="AF82" t="str">
            <v>operaciones conexas deuda int</v>
          </cell>
        </row>
        <row r="83">
          <cell r="A83">
            <v>2022</v>
          </cell>
          <cell r="B83">
            <v>3.9377250000000003E-2</v>
          </cell>
          <cell r="C83">
            <v>9.8910579540496535E-3</v>
          </cell>
          <cell r="D83">
            <v>4.7729999999999995E-2</v>
          </cell>
          <cell r="E83">
            <v>8.3088648106000029E-2</v>
          </cell>
          <cell r="F83">
            <v>5.5685000000000005E-2</v>
          </cell>
          <cell r="AC83">
            <v>44</v>
          </cell>
          <cell r="AD83">
            <v>45275</v>
          </cell>
          <cell r="AE83">
            <v>308244538.49123049</v>
          </cell>
          <cell r="AF83">
            <v>0</v>
          </cell>
        </row>
        <row r="84">
          <cell r="A84">
            <v>2023</v>
          </cell>
          <cell r="B84">
            <v>3.9377250000000003E-2</v>
          </cell>
          <cell r="C84">
            <v>9.8921249523973298E-3</v>
          </cell>
          <cell r="D84">
            <v>4.7729999999999995E-2</v>
          </cell>
          <cell r="E84">
            <v>8.3088648106000029E-2</v>
          </cell>
          <cell r="F84">
            <v>5.5685000000000005E-2</v>
          </cell>
          <cell r="AC84">
            <v>44</v>
          </cell>
          <cell r="AD84">
            <v>45641</v>
          </cell>
          <cell r="AE84">
            <v>354481219.26491505</v>
          </cell>
          <cell r="AF84">
            <v>0</v>
          </cell>
        </row>
        <row r="85">
          <cell r="A85">
            <v>2024</v>
          </cell>
          <cell r="B85">
            <v>3.9377250000000003E-2</v>
          </cell>
          <cell r="C85">
            <v>9.8931816132266093E-3</v>
          </cell>
          <cell r="D85">
            <v>4.7729999999999995E-2</v>
          </cell>
          <cell r="E85">
            <v>8.3088648106000029E-2</v>
          </cell>
          <cell r="F85">
            <v>5.5685000000000005E-2</v>
          </cell>
          <cell r="AC85">
            <v>45</v>
          </cell>
          <cell r="AD85">
            <v>40892</v>
          </cell>
          <cell r="AE85">
            <v>78874745.25</v>
          </cell>
          <cell r="AF85" t="str">
            <v>operaciones conexas deuda ext</v>
          </cell>
        </row>
        <row r="86">
          <cell r="A86">
            <v>2025</v>
          </cell>
          <cell r="B86">
            <v>3.9377250000000003E-2</v>
          </cell>
          <cell r="C86">
            <v>1.6120966823884201E-2</v>
          </cell>
          <cell r="D86">
            <v>4.7729999999999995E-2</v>
          </cell>
          <cell r="E86">
            <v>8.0194259539999577E-2</v>
          </cell>
          <cell r="F86">
            <v>7.6100000000000001E-2</v>
          </cell>
          <cell r="AC86">
            <v>45</v>
          </cell>
          <cell r="AD86">
            <v>41258</v>
          </cell>
          <cell r="AE86">
            <v>90705957.037499994</v>
          </cell>
          <cell r="AF86" t="str">
            <v>operaciones conexas deuda ext</v>
          </cell>
        </row>
        <row r="87">
          <cell r="A87">
            <v>2026</v>
          </cell>
          <cell r="B87">
            <v>3.9377250000000003E-2</v>
          </cell>
          <cell r="C87">
            <v>1.6120966823884201E-2</v>
          </cell>
          <cell r="D87">
            <v>4.7729999999999995E-2</v>
          </cell>
          <cell r="E87">
            <v>8.0194259539999577E-2</v>
          </cell>
          <cell r="F87">
            <v>7.6100000000000001E-2</v>
          </cell>
          <cell r="AC87">
            <v>45</v>
          </cell>
          <cell r="AD87">
            <v>41623</v>
          </cell>
          <cell r="AE87">
            <v>104311850.59312499</v>
          </cell>
          <cell r="AF87" t="str">
            <v>operaciones conexas deuda ext</v>
          </cell>
        </row>
        <row r="88">
          <cell r="A88">
            <v>2027</v>
          </cell>
          <cell r="B88">
            <v>3.9377250000000003E-2</v>
          </cell>
          <cell r="C88">
            <v>1.6120966823884201E-2</v>
          </cell>
          <cell r="D88">
            <v>4.7729999999999995E-2</v>
          </cell>
          <cell r="E88">
            <v>8.0194259539999577E-2</v>
          </cell>
          <cell r="F88">
            <v>7.6100000000000001E-2</v>
          </cell>
          <cell r="AC88">
            <v>45</v>
          </cell>
          <cell r="AD88">
            <v>41988</v>
          </cell>
          <cell r="AE88">
            <v>119958628.18209372</v>
          </cell>
          <cell r="AF88" t="str">
            <v>operaciones conexas deuda ext</v>
          </cell>
        </row>
        <row r="89">
          <cell r="A89">
            <v>2028</v>
          </cell>
          <cell r="B89">
            <v>3.9377250000000003E-2</v>
          </cell>
          <cell r="C89">
            <v>1.6120966823884201E-2</v>
          </cell>
          <cell r="D89">
            <v>4.7729999999999995E-2</v>
          </cell>
          <cell r="E89">
            <v>8.0194259539999577E-2</v>
          </cell>
          <cell r="F89">
            <v>7.6100000000000001E-2</v>
          </cell>
          <cell r="AC89">
            <v>45</v>
          </cell>
          <cell r="AD89">
            <v>42353</v>
          </cell>
          <cell r="AE89">
            <v>137952422.40940776</v>
          </cell>
          <cell r="AF89" t="str">
            <v>operaciones conexas deuda ext</v>
          </cell>
        </row>
        <row r="90">
          <cell r="A90">
            <v>2029</v>
          </cell>
          <cell r="B90">
            <v>3.9377250000000003E-2</v>
          </cell>
          <cell r="C90">
            <v>1.6120966823884201E-2</v>
          </cell>
          <cell r="D90">
            <v>4.7729999999999995E-2</v>
          </cell>
          <cell r="E90">
            <v>8.0194259539999577E-2</v>
          </cell>
          <cell r="F90">
            <v>7.6100000000000001E-2</v>
          </cell>
          <cell r="AC90">
            <v>45</v>
          </cell>
          <cell r="AD90">
            <v>42719</v>
          </cell>
          <cell r="AE90">
            <v>158645285.77081892</v>
          </cell>
          <cell r="AF90" t="str">
            <v>operaciones conexas deuda ext</v>
          </cell>
        </row>
        <row r="91">
          <cell r="A91">
            <v>2030</v>
          </cell>
          <cell r="B91">
            <v>3.9377250000000003E-2</v>
          </cell>
          <cell r="C91">
            <v>1.6120966823884201E-2</v>
          </cell>
          <cell r="D91">
            <v>4.7729999999999995E-2</v>
          </cell>
          <cell r="E91">
            <v>8.0194259539999577E-2</v>
          </cell>
          <cell r="F91">
            <v>7.6100000000000001E-2</v>
          </cell>
          <cell r="AC91">
            <v>45</v>
          </cell>
          <cell r="AD91">
            <v>43084</v>
          </cell>
          <cell r="AE91">
            <v>182442078.63644174</v>
          </cell>
          <cell r="AF91" t="str">
            <v>operaciones conexas deuda ext</v>
          </cell>
        </row>
        <row r="92">
          <cell r="A92">
            <v>2031</v>
          </cell>
          <cell r="B92">
            <v>3.9377250000000003E-2</v>
          </cell>
          <cell r="C92">
            <v>1.6120966823884201E-2</v>
          </cell>
          <cell r="D92">
            <v>4.7729999999999995E-2</v>
          </cell>
          <cell r="E92">
            <v>8.0194259539999577E-2</v>
          </cell>
          <cell r="F92">
            <v>7.6100000000000001E-2</v>
          </cell>
          <cell r="AC92">
            <v>45</v>
          </cell>
          <cell r="AD92">
            <v>43449</v>
          </cell>
          <cell r="AE92">
            <v>209808390.43190798</v>
          </cell>
          <cell r="AF92" t="str">
            <v>operaciones conexas deuda ext</v>
          </cell>
        </row>
        <row r="93">
          <cell r="A93">
            <v>2032</v>
          </cell>
          <cell r="B93">
            <v>2.1478500000000001E-2</v>
          </cell>
          <cell r="C93">
            <v>1.6120966823884201E-2</v>
          </cell>
          <cell r="D93">
            <v>0.03</v>
          </cell>
          <cell r="E93">
            <v>6.2402640000000176E-2</v>
          </cell>
          <cell r="F93">
            <v>7.6100000000000001E-2</v>
          </cell>
          <cell r="AC93">
            <v>45</v>
          </cell>
          <cell r="AD93">
            <v>43814</v>
          </cell>
          <cell r="AE93">
            <v>241279648.99669415</v>
          </cell>
          <cell r="AF93" t="str">
            <v>operaciones conexas deuda ext</v>
          </cell>
        </row>
        <row r="94">
          <cell r="A94">
            <v>2033</v>
          </cell>
          <cell r="B94">
            <v>2.1478500000000001E-2</v>
          </cell>
          <cell r="C94">
            <v>1.6120966823884201E-2</v>
          </cell>
          <cell r="D94">
            <v>0.04</v>
          </cell>
          <cell r="E94">
            <v>6.2402640000000176E-2</v>
          </cell>
          <cell r="F94">
            <v>7.6100000000000001E-2</v>
          </cell>
          <cell r="AC94">
            <v>45</v>
          </cell>
          <cell r="AD94">
            <v>44180</v>
          </cell>
          <cell r="AE94">
            <v>277471596.34619826</v>
          </cell>
          <cell r="AF94" t="str">
            <v>operaciones conexas deuda ext</v>
          </cell>
        </row>
        <row r="95">
          <cell r="A95">
            <v>2034</v>
          </cell>
          <cell r="B95">
            <v>2.1478500000000001E-2</v>
          </cell>
          <cell r="C95">
            <v>1.6120966823884201E-2</v>
          </cell>
          <cell r="D95">
            <v>0.04</v>
          </cell>
          <cell r="E95">
            <v>6.2402640000000176E-2</v>
          </cell>
          <cell r="F95">
            <v>7.6100000000000001E-2</v>
          </cell>
          <cell r="AC95">
            <v>45</v>
          </cell>
          <cell r="AD95">
            <v>44545</v>
          </cell>
          <cell r="AE95">
            <v>319092335.79812795</v>
          </cell>
          <cell r="AF95" t="str">
            <v>operaciones conexas deuda ext</v>
          </cell>
        </row>
        <row r="96">
          <cell r="A96">
            <v>2035</v>
          </cell>
          <cell r="B96">
            <v>2.1478500000000001E-2</v>
          </cell>
          <cell r="C96">
            <v>1.6120966823884201E-2</v>
          </cell>
          <cell r="D96">
            <v>0.04</v>
          </cell>
          <cell r="E96">
            <v>6.2402640000000176E-2</v>
          </cell>
          <cell r="F96">
            <v>7.6100000000000001E-2</v>
          </cell>
          <cell r="AC96">
            <v>45</v>
          </cell>
          <cell r="AD96">
            <v>44910</v>
          </cell>
          <cell r="AE96">
            <v>366956186.1678471</v>
          </cell>
          <cell r="AF96" t="str">
            <v>operaciones conexas deuda ext</v>
          </cell>
        </row>
        <row r="97">
          <cell r="A97">
            <v>2036</v>
          </cell>
          <cell r="B97">
            <v>0.04</v>
          </cell>
          <cell r="C97">
            <v>1.6120966823884201E-2</v>
          </cell>
          <cell r="D97">
            <v>0.04</v>
          </cell>
          <cell r="E97">
            <v>6.2402640000000176E-2</v>
          </cell>
          <cell r="F97">
            <v>7.6100000000000001E-2</v>
          </cell>
          <cell r="AC97">
            <v>45</v>
          </cell>
          <cell r="AD97">
            <v>45275</v>
          </cell>
          <cell r="AE97">
            <v>421999614.09302413</v>
          </cell>
          <cell r="AF97">
            <v>0</v>
          </cell>
        </row>
        <row r="98">
          <cell r="A98">
            <v>2037</v>
          </cell>
          <cell r="B98">
            <v>0.04</v>
          </cell>
          <cell r="C98">
            <v>1.6120966823884201E-2</v>
          </cell>
          <cell r="D98">
            <v>0.04</v>
          </cell>
          <cell r="E98">
            <v>6.2402640000000176E-2</v>
          </cell>
          <cell r="F98">
            <v>7.6100000000000001E-2</v>
          </cell>
          <cell r="AC98">
            <v>45</v>
          </cell>
          <cell r="AD98">
            <v>45641</v>
          </cell>
          <cell r="AE98">
            <v>485299556.20697773</v>
          </cell>
          <cell r="AF98">
            <v>0</v>
          </cell>
        </row>
        <row r="99">
          <cell r="A99">
            <v>2038</v>
          </cell>
          <cell r="B99">
            <v>0.04</v>
          </cell>
          <cell r="C99">
            <v>1.6120966823884201E-2</v>
          </cell>
          <cell r="D99">
            <v>0.04</v>
          </cell>
          <cell r="E99">
            <v>6.2402640000000176E-2</v>
          </cell>
          <cell r="F99">
            <v>7.6100000000000001E-2</v>
          </cell>
          <cell r="AC99">
            <v>55</v>
          </cell>
          <cell r="AD99">
            <v>41958</v>
          </cell>
          <cell r="AE99">
            <v>220095000</v>
          </cell>
          <cell r="AF99" t="str">
            <v>costos anuales recurrentes emision bono 2014.</v>
          </cell>
        </row>
        <row r="100">
          <cell r="A100">
            <v>2039</v>
          </cell>
          <cell r="B100">
            <v>0.04</v>
          </cell>
          <cell r="C100">
            <v>1.6120966823884201E-2</v>
          </cell>
          <cell r="D100">
            <v>0.04</v>
          </cell>
          <cell r="E100">
            <v>6.2402640000000176E-2</v>
          </cell>
          <cell r="F100">
            <v>7.6100000000000001E-2</v>
          </cell>
          <cell r="AC100">
            <v>55</v>
          </cell>
          <cell r="AD100">
            <v>42323</v>
          </cell>
          <cell r="AE100">
            <v>226697850</v>
          </cell>
          <cell r="AF100" t="str">
            <v>costos anuales recurrentes emision bono 2014.</v>
          </cell>
        </row>
        <row r="101">
          <cell r="A101">
            <v>2040</v>
          </cell>
          <cell r="B101">
            <v>0.04</v>
          </cell>
          <cell r="C101">
            <v>1.6120966823884201E-2</v>
          </cell>
          <cell r="D101">
            <v>0.04</v>
          </cell>
          <cell r="E101">
            <v>6.2402640000000176E-2</v>
          </cell>
          <cell r="F101">
            <v>7.6100000000000001E-2</v>
          </cell>
          <cell r="AC101">
            <v>55</v>
          </cell>
          <cell r="AD101">
            <v>42689</v>
          </cell>
          <cell r="AE101">
            <v>233498785.5</v>
          </cell>
          <cell r="AF101" t="str">
            <v>costos anuales recurrentes emision bono 2014.</v>
          </cell>
        </row>
        <row r="102">
          <cell r="A102">
            <v>2041</v>
          </cell>
          <cell r="B102">
            <v>0.04</v>
          </cell>
          <cell r="C102">
            <v>1.6120966823884201E-2</v>
          </cell>
          <cell r="D102">
            <v>0.04</v>
          </cell>
          <cell r="E102">
            <v>6.2402640000000176E-2</v>
          </cell>
          <cell r="F102">
            <v>7.6100000000000001E-2</v>
          </cell>
          <cell r="AC102">
            <v>55</v>
          </cell>
          <cell r="AD102">
            <v>43054</v>
          </cell>
          <cell r="AE102">
            <v>240503749.065</v>
          </cell>
          <cell r="AF102" t="str">
            <v>costos anuales recurrentes emision bono 2014.</v>
          </cell>
        </row>
        <row r="103">
          <cell r="A103">
            <v>2042</v>
          </cell>
          <cell r="B103">
            <v>0.04</v>
          </cell>
          <cell r="C103">
            <v>1.6120966823884201E-2</v>
          </cell>
          <cell r="D103">
            <v>0.04</v>
          </cell>
          <cell r="E103">
            <v>6.2402640000000176E-2</v>
          </cell>
          <cell r="F103">
            <v>7.6100000000000001E-2</v>
          </cell>
          <cell r="AC103">
            <v>55</v>
          </cell>
          <cell r="AD103">
            <v>43419</v>
          </cell>
          <cell r="AE103">
            <v>247718861.53694999</v>
          </cell>
          <cell r="AF103" t="str">
            <v>costos anuales recurrentes emision bono 2014.</v>
          </cell>
        </row>
        <row r="104">
          <cell r="AC104">
            <v>55</v>
          </cell>
          <cell r="AD104">
            <v>43784</v>
          </cell>
          <cell r="AE104">
            <v>255150427.38305849</v>
          </cell>
          <cell r="AF104" t="str">
            <v>costos anuales recurrentes emision bono 2014.</v>
          </cell>
        </row>
        <row r="105">
          <cell r="AC105">
            <v>55</v>
          </cell>
          <cell r="AD105">
            <v>44150</v>
          </cell>
          <cell r="AE105">
            <v>262804940.20455024</v>
          </cell>
          <cell r="AF105" t="str">
            <v>costos anuales recurrentes emision bono 2014.</v>
          </cell>
        </row>
        <row r="106">
          <cell r="AC106">
            <v>55</v>
          </cell>
          <cell r="AD106">
            <v>44515</v>
          </cell>
          <cell r="AE106">
            <v>270689088.41068673</v>
          </cell>
          <cell r="AF106" t="str">
            <v>costos anuales recurrentes emision bono 2014.</v>
          </cell>
        </row>
        <row r="107">
          <cell r="AC107">
            <v>55</v>
          </cell>
          <cell r="AD107">
            <v>44880</v>
          </cell>
          <cell r="AE107">
            <v>278809761.06300735</v>
          </cell>
          <cell r="AF107" t="str">
            <v>costos anuales recurrentes emision bono 2014.</v>
          </cell>
        </row>
        <row r="108">
          <cell r="AC108">
            <v>55</v>
          </cell>
          <cell r="AD108">
            <v>45245</v>
          </cell>
          <cell r="AE108">
            <v>287174053.89489758</v>
          </cell>
          <cell r="AF108" t="str">
            <v>costos anuales recurrentes emision bono 2014.</v>
          </cell>
        </row>
        <row r="109">
          <cell r="AC109">
            <v>55</v>
          </cell>
          <cell r="AD109">
            <v>45611</v>
          </cell>
          <cell r="AE109">
            <v>295789275.5117445</v>
          </cell>
          <cell r="AF109" t="str">
            <v>costos anuales recurrentes emision bono 2014.</v>
          </cell>
        </row>
        <row r="110">
          <cell r="AC110">
            <v>55</v>
          </cell>
          <cell r="AD110">
            <v>45976</v>
          </cell>
          <cell r="AE110">
            <v>304662953.77709687</v>
          </cell>
          <cell r="AF110" t="str">
            <v>costos anuales recurrentes emision bono 2014.</v>
          </cell>
        </row>
        <row r="111">
          <cell r="AC111">
            <v>55</v>
          </cell>
          <cell r="AD111">
            <v>46341</v>
          </cell>
          <cell r="AE111">
            <v>313802842.39040977</v>
          </cell>
          <cell r="AF111" t="str">
            <v>costos anuales recurrentes emision bono 2014.</v>
          </cell>
        </row>
        <row r="112">
          <cell r="AC112">
            <v>55</v>
          </cell>
          <cell r="AD112">
            <v>46706</v>
          </cell>
          <cell r="AE112">
            <v>323216927.66212207</v>
          </cell>
          <cell r="AF112" t="str">
            <v>costos anuales recurrentes emision bono 2014.</v>
          </cell>
        </row>
        <row r="113">
          <cell r="AC113">
            <v>55</v>
          </cell>
          <cell r="AD113">
            <v>47072</v>
          </cell>
          <cell r="AE113">
            <v>332913435.49198574</v>
          </cell>
          <cell r="AF113" t="str">
            <v>costos anuales recurrentes emision bono 2014.</v>
          </cell>
        </row>
        <row r="114">
          <cell r="AC114">
            <v>55</v>
          </cell>
          <cell r="AD114">
            <v>47437</v>
          </cell>
          <cell r="AE114">
            <v>342900838.55674529</v>
          </cell>
          <cell r="AF114" t="str">
            <v>costos anuales recurrentes emision bono 2014.</v>
          </cell>
        </row>
        <row r="115">
          <cell r="AC115">
            <v>55</v>
          </cell>
          <cell r="AD115">
            <v>47802</v>
          </cell>
          <cell r="AE115">
            <v>353187863.71344763</v>
          </cell>
          <cell r="AF115" t="str">
            <v>costos anuales recurrentes emision bono 2014.</v>
          </cell>
        </row>
        <row r="116">
          <cell r="AC116">
            <v>55</v>
          </cell>
          <cell r="AD116">
            <v>48167</v>
          </cell>
          <cell r="AE116">
            <v>363783499.62485105</v>
          </cell>
          <cell r="AF116" t="str">
            <v>costos anuales recurrentes emision bono 2014.</v>
          </cell>
        </row>
        <row r="117">
          <cell r="AC117">
            <v>55</v>
          </cell>
          <cell r="AD117">
            <v>48533</v>
          </cell>
          <cell r="AE117">
            <v>374697004.61359662</v>
          </cell>
          <cell r="AF117" t="str">
            <v>costos anuales recurrentes emision bono 2014.</v>
          </cell>
        </row>
        <row r="118">
          <cell r="AC118">
            <v>55</v>
          </cell>
          <cell r="AD118">
            <v>48898</v>
          </cell>
          <cell r="AE118">
            <v>385937914.7520045</v>
          </cell>
          <cell r="AF118" t="str">
            <v>costos anuales recurrentes emision bono 2014.</v>
          </cell>
        </row>
        <row r="119">
          <cell r="AC119">
            <v>56</v>
          </cell>
          <cell r="AD119">
            <v>41593</v>
          </cell>
          <cell r="AE119">
            <v>13509516667</v>
          </cell>
          <cell r="AF119" t="str">
            <v>Prima por recompra de bonos y gastos emisión.</v>
          </cell>
        </row>
        <row r="120">
          <cell r="AC120">
            <v>32</v>
          </cell>
          <cell r="AD120">
            <v>40685</v>
          </cell>
          <cell r="AE120">
            <v>1250000</v>
          </cell>
          <cell r="AF120" t="str">
            <v>comisión compromiso AFD/2014</v>
          </cell>
        </row>
        <row r="121">
          <cell r="AC121">
            <v>32</v>
          </cell>
          <cell r="AD121">
            <v>40816</v>
          </cell>
          <cell r="AE121">
            <v>271239.77048454381</v>
          </cell>
          <cell r="AF121" t="str">
            <v>comisión compromiso AFD/2014</v>
          </cell>
        </row>
        <row r="122">
          <cell r="AC122">
            <v>32</v>
          </cell>
          <cell r="AD122">
            <v>40999</v>
          </cell>
          <cell r="AE122">
            <v>237892.05002624859</v>
          </cell>
          <cell r="AF122" t="str">
            <v>comisión compromiso AFD/2014</v>
          </cell>
        </row>
        <row r="123">
          <cell r="AC123">
            <v>32</v>
          </cell>
          <cell r="AD123">
            <v>41182</v>
          </cell>
          <cell r="AE123">
            <v>247560.35153936627</v>
          </cell>
          <cell r="AF123" t="str">
            <v>comisión compromiso AFD/2014</v>
          </cell>
        </row>
        <row r="124">
          <cell r="AC124">
            <v>32</v>
          </cell>
          <cell r="AD124">
            <v>41364</v>
          </cell>
          <cell r="AE124">
            <v>246205.87988844956</v>
          </cell>
          <cell r="AF124" t="str">
            <v>comisión compromiso AFD/2014</v>
          </cell>
        </row>
        <row r="125">
          <cell r="AC125">
            <v>32</v>
          </cell>
          <cell r="AD125">
            <v>41547</v>
          </cell>
          <cell r="AE125">
            <v>238199.27016543364</v>
          </cell>
          <cell r="AF125" t="str">
            <v>comisión compromiso AFD/2014</v>
          </cell>
        </row>
        <row r="126">
          <cell r="AC126">
            <v>32</v>
          </cell>
          <cell r="AD126">
            <v>41729</v>
          </cell>
          <cell r="AE126">
            <v>124941.24826380005</v>
          </cell>
          <cell r="AF126" t="str">
            <v>comisión compromiso AFD/2014</v>
          </cell>
        </row>
        <row r="127">
          <cell r="AC127">
            <v>32</v>
          </cell>
          <cell r="AD127">
            <v>41912</v>
          </cell>
          <cell r="AE127">
            <v>87956.721864730585</v>
          </cell>
          <cell r="AF127" t="str">
            <v>comisión compromiso AFD/2014</v>
          </cell>
        </row>
        <row r="128">
          <cell r="AC128">
            <v>32</v>
          </cell>
          <cell r="AD128">
            <v>42094</v>
          </cell>
          <cell r="AE128">
            <v>0</v>
          </cell>
          <cell r="AF128" t="str">
            <v>comisión compromiso AFD/2014</v>
          </cell>
        </row>
        <row r="129">
          <cell r="AC129">
            <v>52</v>
          </cell>
          <cell r="AD129">
            <v>41810</v>
          </cell>
          <cell r="AE129">
            <v>905516667</v>
          </cell>
          <cell r="AF129" t="str">
            <v>Gastos emisión Bonos14</v>
          </cell>
        </row>
        <row r="130">
          <cell r="AC130">
            <v>53</v>
          </cell>
          <cell r="AD130">
            <v>41958</v>
          </cell>
          <cell r="AE130">
            <v>220095000</v>
          </cell>
          <cell r="AF130" t="str">
            <v>costos anuales recurrentes emision bono 2014.</v>
          </cell>
        </row>
        <row r="131">
          <cell r="AC131">
            <v>53</v>
          </cell>
          <cell r="AD131">
            <v>42323</v>
          </cell>
          <cell r="AE131">
            <v>226697850</v>
          </cell>
          <cell r="AF131" t="str">
            <v>costos anuales recurrentes emision bono 2014.</v>
          </cell>
        </row>
        <row r="132">
          <cell r="AC132">
            <v>53</v>
          </cell>
          <cell r="AD132">
            <v>42689</v>
          </cell>
          <cell r="AE132">
            <v>233498785.5</v>
          </cell>
          <cell r="AF132" t="str">
            <v>costos anuales recurrentes emision bono 2014.</v>
          </cell>
        </row>
        <row r="133">
          <cell r="AC133">
            <v>53</v>
          </cell>
          <cell r="AD133">
            <v>43054</v>
          </cell>
          <cell r="AE133">
            <v>240503749.065</v>
          </cell>
          <cell r="AF133" t="str">
            <v>costos anuales recurrentes emision bono 2014.</v>
          </cell>
        </row>
        <row r="134">
          <cell r="AC134">
            <v>53</v>
          </cell>
          <cell r="AD134">
            <v>43419</v>
          </cell>
          <cell r="AE134">
            <v>247718861.53694999</v>
          </cell>
          <cell r="AF134" t="str">
            <v>costos anuales recurrentes emision bono 2014.</v>
          </cell>
        </row>
        <row r="135">
          <cell r="AC135">
            <v>53</v>
          </cell>
          <cell r="AD135">
            <v>43784</v>
          </cell>
          <cell r="AE135">
            <v>255150427.38305849</v>
          </cell>
          <cell r="AF135" t="str">
            <v>costos anuales recurrentes emision bono 2014.</v>
          </cell>
        </row>
        <row r="136">
          <cell r="AC136">
            <v>53</v>
          </cell>
          <cell r="AD136">
            <v>44150</v>
          </cell>
          <cell r="AE136">
            <v>262804940.20455024</v>
          </cell>
          <cell r="AF136" t="str">
            <v>costos anuales recurrentes emision bono 2014.</v>
          </cell>
        </row>
        <row r="137">
          <cell r="AC137">
            <v>53</v>
          </cell>
          <cell r="AD137">
            <v>44515</v>
          </cell>
          <cell r="AE137">
            <v>270689088.41068673</v>
          </cell>
          <cell r="AF137" t="str">
            <v>costos anuales recurrentes emision bono 2014.</v>
          </cell>
        </row>
        <row r="138">
          <cell r="AC138">
            <v>53</v>
          </cell>
          <cell r="AD138">
            <v>44880</v>
          </cell>
          <cell r="AE138">
            <v>278809761.06300735</v>
          </cell>
          <cell r="AF138" t="str">
            <v>costos anuales recurrentes emision bono 2014.</v>
          </cell>
        </row>
        <row r="139">
          <cell r="AC139">
            <v>53</v>
          </cell>
          <cell r="AD139">
            <v>45245</v>
          </cell>
          <cell r="AE139">
            <v>287174053.89489758</v>
          </cell>
          <cell r="AF139" t="str">
            <v>costos anuales recurrentes emision bono 2014.</v>
          </cell>
        </row>
        <row r="140">
          <cell r="AC140">
            <v>53</v>
          </cell>
          <cell r="AD140">
            <v>45611</v>
          </cell>
          <cell r="AE140">
            <v>295789275.5117445</v>
          </cell>
          <cell r="AF140" t="str">
            <v>costos anuales recurrentes emision bono 2014.</v>
          </cell>
        </row>
        <row r="141">
          <cell r="AC141">
            <v>53</v>
          </cell>
          <cell r="AD141">
            <v>45976</v>
          </cell>
          <cell r="AE141">
            <v>304662953.77709687</v>
          </cell>
          <cell r="AF141" t="str">
            <v>costos anuales recurrentes emision bono 2014.</v>
          </cell>
        </row>
        <row r="142">
          <cell r="AC142">
            <v>53</v>
          </cell>
          <cell r="AD142">
            <v>46341</v>
          </cell>
          <cell r="AE142">
            <v>313802842.39040977</v>
          </cell>
          <cell r="AF142" t="str">
            <v>costos anuales recurrentes emision bono 2014.</v>
          </cell>
        </row>
        <row r="143">
          <cell r="AC143">
            <v>53</v>
          </cell>
          <cell r="AD143">
            <v>46706</v>
          </cell>
          <cell r="AE143">
            <v>323216927.66212207</v>
          </cell>
          <cell r="AF143" t="str">
            <v>costos anuales recurrentes emision bono 2014.</v>
          </cell>
        </row>
        <row r="144">
          <cell r="AC144">
            <v>53</v>
          </cell>
          <cell r="AD144">
            <v>47072</v>
          </cell>
          <cell r="AE144">
            <v>332913435.49198574</v>
          </cell>
          <cell r="AF144" t="str">
            <v>costos anuales recurrentes emision bono 2014.</v>
          </cell>
        </row>
        <row r="145">
          <cell r="AC145">
            <v>53</v>
          </cell>
          <cell r="AD145">
            <v>47437</v>
          </cell>
          <cell r="AE145">
            <v>342900838.55674529</v>
          </cell>
          <cell r="AF145" t="str">
            <v>costos anuales recurrentes emision bono 2014.</v>
          </cell>
        </row>
        <row r="146">
          <cell r="AC146">
            <v>53</v>
          </cell>
          <cell r="AD146">
            <v>47802</v>
          </cell>
          <cell r="AE146">
            <v>353187863.71344763</v>
          </cell>
          <cell r="AF146" t="str">
            <v>costos anuales recurrentes emision bono 2014.</v>
          </cell>
        </row>
        <row r="147">
          <cell r="AC147">
            <v>53</v>
          </cell>
          <cell r="AD147">
            <v>48167</v>
          </cell>
          <cell r="AE147">
            <v>363783499.62485105</v>
          </cell>
          <cell r="AF147" t="str">
            <v>costos anuales recurrentes emision bono 2014.</v>
          </cell>
        </row>
        <row r="148">
          <cell r="AC148">
            <v>53</v>
          </cell>
          <cell r="AD148">
            <v>48533</v>
          </cell>
          <cell r="AE148">
            <v>374697004.61359662</v>
          </cell>
          <cell r="AF148" t="str">
            <v>costos anuales recurrentes emision bono 2014.</v>
          </cell>
        </row>
        <row r="149">
          <cell r="AC149">
            <v>53</v>
          </cell>
          <cell r="AD149">
            <v>48898</v>
          </cell>
          <cell r="AE149">
            <v>385937914.7520045</v>
          </cell>
          <cell r="AF149" t="str">
            <v>costos anuales recurrentes emision bono 2014.</v>
          </cell>
        </row>
        <row r="150">
          <cell r="AC150">
            <v>0</v>
          </cell>
          <cell r="AD150">
            <v>0</v>
          </cell>
          <cell r="AE150">
            <v>0</v>
          </cell>
          <cell r="AF150">
            <v>0</v>
          </cell>
        </row>
        <row r="151">
          <cell r="AC151">
            <v>0</v>
          </cell>
          <cell r="AD151">
            <v>0</v>
          </cell>
          <cell r="AE151">
            <v>0</v>
          </cell>
          <cell r="AF151">
            <v>0</v>
          </cell>
        </row>
        <row r="152">
          <cell r="AC152">
            <v>0</v>
          </cell>
          <cell r="AD152">
            <v>0</v>
          </cell>
          <cell r="AE152">
            <v>0</v>
          </cell>
          <cell r="AF152">
            <v>0</v>
          </cell>
        </row>
        <row r="153">
          <cell r="AC153">
            <v>0</v>
          </cell>
          <cell r="AD153">
            <v>0</v>
          </cell>
          <cell r="AE153">
            <v>0</v>
          </cell>
          <cell r="AF153">
            <v>0</v>
          </cell>
        </row>
        <row r="154">
          <cell r="AC154">
            <v>0</v>
          </cell>
          <cell r="AD154">
            <v>0</v>
          </cell>
          <cell r="AE154">
            <v>0</v>
          </cell>
          <cell r="AF154">
            <v>0</v>
          </cell>
        </row>
        <row r="155">
          <cell r="AC155">
            <v>0</v>
          </cell>
          <cell r="AD155">
            <v>0</v>
          </cell>
          <cell r="AE155">
            <v>0</v>
          </cell>
          <cell r="AF155">
            <v>0</v>
          </cell>
        </row>
        <row r="156">
          <cell r="AC156">
            <v>0</v>
          </cell>
          <cell r="AD156">
            <v>0</v>
          </cell>
          <cell r="AE156">
            <v>0</v>
          </cell>
          <cell r="AF156">
            <v>0</v>
          </cell>
        </row>
        <row r="157">
          <cell r="AC157">
            <v>0</v>
          </cell>
          <cell r="AD157">
            <v>0</v>
          </cell>
          <cell r="AE157">
            <v>0</v>
          </cell>
          <cell r="AF157">
            <v>0</v>
          </cell>
        </row>
        <row r="158">
          <cell r="AC158">
            <v>0</v>
          </cell>
          <cell r="AD158">
            <v>0</v>
          </cell>
          <cell r="AE158">
            <v>0</v>
          </cell>
          <cell r="AF158">
            <v>0</v>
          </cell>
        </row>
        <row r="159">
          <cell r="AC159">
            <v>0</v>
          </cell>
          <cell r="AD159">
            <v>0</v>
          </cell>
          <cell r="AE159">
            <v>0</v>
          </cell>
          <cell r="AF159">
            <v>0</v>
          </cell>
        </row>
        <row r="160">
          <cell r="AC160">
            <v>0</v>
          </cell>
          <cell r="AD160">
            <v>0</v>
          </cell>
          <cell r="AE160">
            <v>0</v>
          </cell>
          <cell r="AF160">
            <v>0</v>
          </cell>
        </row>
        <row r="161">
          <cell r="AC161">
            <v>0</v>
          </cell>
          <cell r="AD161">
            <v>0</v>
          </cell>
          <cell r="AE161">
            <v>0</v>
          </cell>
          <cell r="AF161">
            <v>0</v>
          </cell>
        </row>
        <row r="162">
          <cell r="AC162">
            <v>0</v>
          </cell>
          <cell r="AD162">
            <v>0</v>
          </cell>
          <cell r="AE162">
            <v>0</v>
          </cell>
          <cell r="AF162">
            <v>0</v>
          </cell>
        </row>
        <row r="163">
          <cell r="AC163">
            <v>0</v>
          </cell>
          <cell r="AD163">
            <v>0</v>
          </cell>
          <cell r="AE163">
            <v>0</v>
          </cell>
          <cell r="AF163">
            <v>0</v>
          </cell>
        </row>
        <row r="164">
          <cell r="AC164">
            <v>0</v>
          </cell>
          <cell r="AD164">
            <v>0</v>
          </cell>
          <cell r="AE164">
            <v>0</v>
          </cell>
          <cell r="AF164">
            <v>0</v>
          </cell>
        </row>
        <row r="165">
          <cell r="AC165">
            <v>0</v>
          </cell>
          <cell r="AD165">
            <v>0</v>
          </cell>
          <cell r="AE165">
            <v>0</v>
          </cell>
          <cell r="AF165">
            <v>0</v>
          </cell>
        </row>
        <row r="166">
          <cell r="AC166">
            <v>0</v>
          </cell>
          <cell r="AD166">
            <v>0</v>
          </cell>
          <cell r="AE166">
            <v>0</v>
          </cell>
          <cell r="AF166">
            <v>0</v>
          </cell>
        </row>
        <row r="167">
          <cell r="AC167">
            <v>0</v>
          </cell>
          <cell r="AD167">
            <v>0</v>
          </cell>
          <cell r="AE167">
            <v>0</v>
          </cell>
          <cell r="AF167">
            <v>0</v>
          </cell>
        </row>
        <row r="168">
          <cell r="AC168">
            <v>0</v>
          </cell>
          <cell r="AD168">
            <v>0</v>
          </cell>
          <cell r="AE168">
            <v>0</v>
          </cell>
          <cell r="AF168">
            <v>0</v>
          </cell>
        </row>
        <row r="169">
          <cell r="AC169">
            <v>0</v>
          </cell>
          <cell r="AD169">
            <v>0</v>
          </cell>
          <cell r="AE169">
            <v>0</v>
          </cell>
          <cell r="AF169">
            <v>0</v>
          </cell>
        </row>
        <row r="170">
          <cell r="AC170">
            <v>0</v>
          </cell>
          <cell r="AD170">
            <v>0</v>
          </cell>
          <cell r="AE170">
            <v>0</v>
          </cell>
          <cell r="AF170">
            <v>0</v>
          </cell>
        </row>
        <row r="171">
          <cell r="AC171">
            <v>0</v>
          </cell>
          <cell r="AD171">
            <v>0</v>
          </cell>
          <cell r="AE171">
            <v>0</v>
          </cell>
          <cell r="AF171">
            <v>0</v>
          </cell>
        </row>
        <row r="172">
          <cell r="AC172">
            <v>0</v>
          </cell>
          <cell r="AD172">
            <v>0</v>
          </cell>
          <cell r="AE172">
            <v>0</v>
          </cell>
          <cell r="AF172">
            <v>0</v>
          </cell>
        </row>
        <row r="173">
          <cell r="AC173">
            <v>0</v>
          </cell>
          <cell r="AD173">
            <v>0</v>
          </cell>
          <cell r="AE173">
            <v>0</v>
          </cell>
          <cell r="AF173">
            <v>0</v>
          </cell>
        </row>
        <row r="174">
          <cell r="AC174">
            <v>0</v>
          </cell>
          <cell r="AD174">
            <v>0</v>
          </cell>
          <cell r="AE174">
            <v>0</v>
          </cell>
          <cell r="AF174">
            <v>0</v>
          </cell>
        </row>
        <row r="175">
          <cell r="AC175">
            <v>0</v>
          </cell>
          <cell r="AD175">
            <v>0</v>
          </cell>
          <cell r="AE175">
            <v>0</v>
          </cell>
          <cell r="AF175">
            <v>0</v>
          </cell>
        </row>
        <row r="176">
          <cell r="AC176">
            <v>0</v>
          </cell>
          <cell r="AD176">
            <v>0</v>
          </cell>
          <cell r="AE176">
            <v>0</v>
          </cell>
          <cell r="AF176">
            <v>0</v>
          </cell>
        </row>
        <row r="177">
          <cell r="AC177">
            <v>0</v>
          </cell>
          <cell r="AD177">
            <v>0</v>
          </cell>
          <cell r="AE177">
            <v>0</v>
          </cell>
          <cell r="AF177">
            <v>0</v>
          </cell>
        </row>
        <row r="178">
          <cell r="AC178">
            <v>0</v>
          </cell>
          <cell r="AD178">
            <v>0</v>
          </cell>
          <cell r="AE178">
            <v>0</v>
          </cell>
          <cell r="AF178">
            <v>0</v>
          </cell>
        </row>
        <row r="179">
          <cell r="AC179">
            <v>0</v>
          </cell>
          <cell r="AD179">
            <v>0</v>
          </cell>
          <cell r="AE179">
            <v>0</v>
          </cell>
          <cell r="AF179">
            <v>0</v>
          </cell>
        </row>
        <row r="180">
          <cell r="AC180">
            <v>0</v>
          </cell>
          <cell r="AD180">
            <v>0</v>
          </cell>
          <cell r="AE180">
            <v>0</v>
          </cell>
          <cell r="AF180">
            <v>0</v>
          </cell>
        </row>
        <row r="181">
          <cell r="AC181">
            <v>0</v>
          </cell>
          <cell r="AD181">
            <v>0</v>
          </cell>
          <cell r="AE181">
            <v>0</v>
          </cell>
          <cell r="AF181">
            <v>0</v>
          </cell>
        </row>
        <row r="182">
          <cell r="AC182">
            <v>0</v>
          </cell>
          <cell r="AD182">
            <v>0</v>
          </cell>
          <cell r="AE182">
            <v>0</v>
          </cell>
          <cell r="AF182">
            <v>0</v>
          </cell>
        </row>
        <row r="183">
          <cell r="AC183">
            <v>0</v>
          </cell>
          <cell r="AD183">
            <v>0</v>
          </cell>
          <cell r="AE183">
            <v>0</v>
          </cell>
          <cell r="AF183">
            <v>0</v>
          </cell>
        </row>
        <row r="184">
          <cell r="AC184">
            <v>0</v>
          </cell>
          <cell r="AD184">
            <v>0</v>
          </cell>
          <cell r="AE184">
            <v>0</v>
          </cell>
          <cell r="AF184">
            <v>0</v>
          </cell>
        </row>
        <row r="185">
          <cell r="AC185">
            <v>0</v>
          </cell>
          <cell r="AD185">
            <v>0</v>
          </cell>
          <cell r="AE185">
            <v>0</v>
          </cell>
          <cell r="AF185">
            <v>0</v>
          </cell>
        </row>
        <row r="186">
          <cell r="AC186">
            <v>0</v>
          </cell>
          <cell r="AD186">
            <v>0</v>
          </cell>
          <cell r="AE186">
            <v>0</v>
          </cell>
          <cell r="AF186">
            <v>0</v>
          </cell>
        </row>
        <row r="187">
          <cell r="AC187">
            <v>0</v>
          </cell>
          <cell r="AD187">
            <v>0</v>
          </cell>
          <cell r="AE187">
            <v>0</v>
          </cell>
          <cell r="AF187">
            <v>0</v>
          </cell>
        </row>
        <row r="188">
          <cell r="AC188">
            <v>0</v>
          </cell>
          <cell r="AD188">
            <v>0</v>
          </cell>
          <cell r="AE188">
            <v>0</v>
          </cell>
          <cell r="AF188">
            <v>0</v>
          </cell>
        </row>
        <row r="189">
          <cell r="AC189">
            <v>0</v>
          </cell>
          <cell r="AD189">
            <v>0</v>
          </cell>
          <cell r="AE189">
            <v>0</v>
          </cell>
          <cell r="AF189">
            <v>0</v>
          </cell>
        </row>
        <row r="190">
          <cell r="AC190">
            <v>0</v>
          </cell>
          <cell r="AD190">
            <v>0</v>
          </cell>
          <cell r="AE190">
            <v>0</v>
          </cell>
          <cell r="AF190">
            <v>0</v>
          </cell>
        </row>
        <row r="191">
          <cell r="AC191">
            <v>0</v>
          </cell>
          <cell r="AD191">
            <v>0</v>
          </cell>
          <cell r="AE191">
            <v>0</v>
          </cell>
          <cell r="AF191">
            <v>0</v>
          </cell>
        </row>
        <row r="192">
          <cell r="AC192">
            <v>0</v>
          </cell>
          <cell r="AD192">
            <v>0</v>
          </cell>
          <cell r="AE192">
            <v>0</v>
          </cell>
          <cell r="AF192">
            <v>0</v>
          </cell>
        </row>
        <row r="193">
          <cell r="AC193">
            <v>0</v>
          </cell>
          <cell r="AD193">
            <v>0</v>
          </cell>
          <cell r="AE193">
            <v>0</v>
          </cell>
          <cell r="AF193">
            <v>0</v>
          </cell>
        </row>
        <row r="194">
          <cell r="AC194">
            <v>0</v>
          </cell>
          <cell r="AD194">
            <v>0</v>
          </cell>
          <cell r="AE194">
            <v>0</v>
          </cell>
          <cell r="AF194">
            <v>0</v>
          </cell>
        </row>
        <row r="195">
          <cell r="AC195">
            <v>0</v>
          </cell>
          <cell r="AD195">
            <v>0</v>
          </cell>
          <cell r="AE195">
            <v>0</v>
          </cell>
          <cell r="AF195">
            <v>0</v>
          </cell>
        </row>
        <row r="196">
          <cell r="AC196">
            <v>0</v>
          </cell>
          <cell r="AD196">
            <v>0</v>
          </cell>
          <cell r="AE196">
            <v>0</v>
          </cell>
          <cell r="AF196">
            <v>0</v>
          </cell>
        </row>
        <row r="197">
          <cell r="AC197">
            <v>0</v>
          </cell>
          <cell r="AD197">
            <v>0</v>
          </cell>
          <cell r="AE197">
            <v>0</v>
          </cell>
          <cell r="AF197">
            <v>0</v>
          </cell>
        </row>
        <row r="198">
          <cell r="AC198">
            <v>0</v>
          </cell>
          <cell r="AD198">
            <v>0</v>
          </cell>
          <cell r="AE198">
            <v>0</v>
          </cell>
          <cell r="AF198">
            <v>0</v>
          </cell>
        </row>
        <row r="199">
          <cell r="AC199">
            <v>0</v>
          </cell>
          <cell r="AD199">
            <v>0</v>
          </cell>
          <cell r="AE199">
            <v>0</v>
          </cell>
          <cell r="AF199">
            <v>0</v>
          </cell>
        </row>
        <row r="200">
          <cell r="AC200">
            <v>0</v>
          </cell>
          <cell r="AD200">
            <v>0</v>
          </cell>
          <cell r="AE200">
            <v>0</v>
          </cell>
          <cell r="AF200">
            <v>0</v>
          </cell>
        </row>
        <row r="201">
          <cell r="AC201">
            <v>0</v>
          </cell>
          <cell r="AD201">
            <v>0</v>
          </cell>
          <cell r="AE201">
            <v>0</v>
          </cell>
          <cell r="AF201">
            <v>0</v>
          </cell>
        </row>
        <row r="202">
          <cell r="AC202">
            <v>0</v>
          </cell>
          <cell r="AD202">
            <v>0</v>
          </cell>
          <cell r="AE202">
            <v>0</v>
          </cell>
          <cell r="AF202">
            <v>0</v>
          </cell>
        </row>
        <row r="203">
          <cell r="AC203">
            <v>0</v>
          </cell>
          <cell r="AD203">
            <v>0</v>
          </cell>
          <cell r="AE203">
            <v>0</v>
          </cell>
          <cell r="AF203">
            <v>0</v>
          </cell>
        </row>
        <row r="204">
          <cell r="AC204">
            <v>0</v>
          </cell>
          <cell r="AD204">
            <v>0</v>
          </cell>
          <cell r="AE204">
            <v>0</v>
          </cell>
          <cell r="AF204">
            <v>0</v>
          </cell>
        </row>
        <row r="205">
          <cell r="AC205">
            <v>0</v>
          </cell>
          <cell r="AD205">
            <v>0</v>
          </cell>
          <cell r="AE205">
            <v>0</v>
          </cell>
          <cell r="AF205">
            <v>0</v>
          </cell>
        </row>
        <row r="206">
          <cell r="AC206">
            <v>0</v>
          </cell>
          <cell r="AD206">
            <v>0</v>
          </cell>
          <cell r="AE206">
            <v>0</v>
          </cell>
          <cell r="AF206">
            <v>0</v>
          </cell>
        </row>
        <row r="207">
          <cell r="AC207">
            <v>0</v>
          </cell>
          <cell r="AD207">
            <v>0</v>
          </cell>
          <cell r="AE207">
            <v>0</v>
          </cell>
          <cell r="AF207">
            <v>0</v>
          </cell>
        </row>
        <row r="208">
          <cell r="AC208">
            <v>0</v>
          </cell>
          <cell r="AD208">
            <v>0</v>
          </cell>
          <cell r="AE208">
            <v>0</v>
          </cell>
          <cell r="AF208">
            <v>0</v>
          </cell>
        </row>
        <row r="209">
          <cell r="AC209">
            <v>0</v>
          </cell>
          <cell r="AD209">
            <v>0</v>
          </cell>
          <cell r="AE209">
            <v>0</v>
          </cell>
          <cell r="AF209">
            <v>0</v>
          </cell>
        </row>
        <row r="210">
          <cell r="AC210">
            <v>0</v>
          </cell>
          <cell r="AD210">
            <v>0</v>
          </cell>
          <cell r="AE210">
            <v>0</v>
          </cell>
          <cell r="AF210">
            <v>0</v>
          </cell>
        </row>
        <row r="211">
          <cell r="AC211">
            <v>0</v>
          </cell>
          <cell r="AD211">
            <v>0</v>
          </cell>
          <cell r="AE211">
            <v>0</v>
          </cell>
          <cell r="AF211">
            <v>0</v>
          </cell>
        </row>
        <row r="212">
          <cell r="AC212">
            <v>0</v>
          </cell>
          <cell r="AD212">
            <v>0</v>
          </cell>
          <cell r="AE212">
            <v>0</v>
          </cell>
          <cell r="AF212">
            <v>0</v>
          </cell>
        </row>
        <row r="213">
          <cell r="AC213">
            <v>0</v>
          </cell>
          <cell r="AD213">
            <v>0</v>
          </cell>
          <cell r="AE213">
            <v>0</v>
          </cell>
          <cell r="AF213">
            <v>0</v>
          </cell>
        </row>
        <row r="214">
          <cell r="AC214">
            <v>0</v>
          </cell>
          <cell r="AD214">
            <v>0</v>
          </cell>
          <cell r="AE214">
            <v>0</v>
          </cell>
          <cell r="AF214">
            <v>0</v>
          </cell>
        </row>
        <row r="215">
          <cell r="AC215">
            <v>0</v>
          </cell>
          <cell r="AD215">
            <v>0</v>
          </cell>
          <cell r="AE215">
            <v>0</v>
          </cell>
          <cell r="AF215">
            <v>0</v>
          </cell>
        </row>
        <row r="216">
          <cell r="AC216">
            <v>0</v>
          </cell>
          <cell r="AD216">
            <v>0</v>
          </cell>
          <cell r="AE216">
            <v>0</v>
          </cell>
          <cell r="AF216">
            <v>0</v>
          </cell>
        </row>
        <row r="217">
          <cell r="AC217">
            <v>0</v>
          </cell>
          <cell r="AD217">
            <v>0</v>
          </cell>
          <cell r="AE217">
            <v>0</v>
          </cell>
          <cell r="AF217">
            <v>0</v>
          </cell>
        </row>
        <row r="218">
          <cell r="AC218">
            <v>0</v>
          </cell>
          <cell r="AD218">
            <v>0</v>
          </cell>
          <cell r="AE218">
            <v>0</v>
          </cell>
          <cell r="AF218">
            <v>0</v>
          </cell>
        </row>
        <row r="219">
          <cell r="AC219">
            <v>0</v>
          </cell>
          <cell r="AD219">
            <v>0</v>
          </cell>
          <cell r="AE219">
            <v>0</v>
          </cell>
          <cell r="AF219">
            <v>0</v>
          </cell>
        </row>
        <row r="220">
          <cell r="AC220">
            <v>0</v>
          </cell>
          <cell r="AD220">
            <v>0</v>
          </cell>
          <cell r="AE220">
            <v>0</v>
          </cell>
          <cell r="AF220">
            <v>0</v>
          </cell>
        </row>
        <row r="221">
          <cell r="AC221">
            <v>0</v>
          </cell>
          <cell r="AD221">
            <v>0</v>
          </cell>
          <cell r="AE221">
            <v>0</v>
          </cell>
          <cell r="AF221">
            <v>0</v>
          </cell>
        </row>
        <row r="222">
          <cell r="AC222">
            <v>0</v>
          </cell>
          <cell r="AD222">
            <v>0</v>
          </cell>
          <cell r="AE222">
            <v>0</v>
          </cell>
          <cell r="AF222">
            <v>0</v>
          </cell>
        </row>
        <row r="223">
          <cell r="AC223">
            <v>0</v>
          </cell>
          <cell r="AD223">
            <v>0</v>
          </cell>
          <cell r="AE223">
            <v>0</v>
          </cell>
          <cell r="AF223">
            <v>0</v>
          </cell>
        </row>
        <row r="224">
          <cell r="AC224">
            <v>0</v>
          </cell>
          <cell r="AD224">
            <v>0</v>
          </cell>
          <cell r="AE224">
            <v>0</v>
          </cell>
          <cell r="AF224">
            <v>0</v>
          </cell>
        </row>
        <row r="225">
          <cell r="AC225">
            <v>0</v>
          </cell>
          <cell r="AD225">
            <v>0</v>
          </cell>
          <cell r="AE225">
            <v>0</v>
          </cell>
          <cell r="AF225">
            <v>0</v>
          </cell>
        </row>
        <row r="226">
          <cell r="AC226">
            <v>0</v>
          </cell>
          <cell r="AD226">
            <v>0</v>
          </cell>
          <cell r="AE226">
            <v>0</v>
          </cell>
          <cell r="AF226">
            <v>0</v>
          </cell>
        </row>
        <row r="227">
          <cell r="AC227">
            <v>0</v>
          </cell>
          <cell r="AD227">
            <v>0</v>
          </cell>
          <cell r="AE227">
            <v>0</v>
          </cell>
          <cell r="AF227">
            <v>0</v>
          </cell>
        </row>
        <row r="228">
          <cell r="AC228">
            <v>0</v>
          </cell>
          <cell r="AD228">
            <v>0</v>
          </cell>
          <cell r="AE228">
            <v>0</v>
          </cell>
          <cell r="AF228">
            <v>0</v>
          </cell>
        </row>
        <row r="229">
          <cell r="AC229">
            <v>0</v>
          </cell>
          <cell r="AD229">
            <v>0</v>
          </cell>
          <cell r="AE229">
            <v>0</v>
          </cell>
          <cell r="AF229">
            <v>0</v>
          </cell>
        </row>
        <row r="230">
          <cell r="AC230">
            <v>0</v>
          </cell>
          <cell r="AD230">
            <v>0</v>
          </cell>
          <cell r="AE230">
            <v>0</v>
          </cell>
          <cell r="AF230">
            <v>0</v>
          </cell>
        </row>
        <row r="231">
          <cell r="AC231">
            <v>0</v>
          </cell>
          <cell r="AD231">
            <v>0</v>
          </cell>
          <cell r="AE231">
            <v>0</v>
          </cell>
          <cell r="AF231">
            <v>0</v>
          </cell>
        </row>
        <row r="232">
          <cell r="AC232">
            <v>0</v>
          </cell>
          <cell r="AD232">
            <v>0</v>
          </cell>
          <cell r="AE232">
            <v>0</v>
          </cell>
          <cell r="AF232">
            <v>0</v>
          </cell>
        </row>
        <row r="233">
          <cell r="AC233">
            <v>0</v>
          </cell>
          <cell r="AD233">
            <v>0</v>
          </cell>
          <cell r="AE233">
            <v>0</v>
          </cell>
          <cell r="AF233">
            <v>0</v>
          </cell>
        </row>
        <row r="234">
          <cell r="AC234">
            <v>0</v>
          </cell>
          <cell r="AD234">
            <v>0</v>
          </cell>
          <cell r="AE234">
            <v>0</v>
          </cell>
          <cell r="AF234">
            <v>0</v>
          </cell>
        </row>
        <row r="235">
          <cell r="AC235">
            <v>0</v>
          </cell>
          <cell r="AD235">
            <v>0</v>
          </cell>
          <cell r="AE235">
            <v>0</v>
          </cell>
          <cell r="AF235">
            <v>0</v>
          </cell>
        </row>
        <row r="236">
          <cell r="AC236">
            <v>0</v>
          </cell>
          <cell r="AD236">
            <v>0</v>
          </cell>
          <cell r="AE236">
            <v>0</v>
          </cell>
          <cell r="AF236">
            <v>0</v>
          </cell>
        </row>
        <row r="237">
          <cell r="AC237">
            <v>0</v>
          </cell>
          <cell r="AD237">
            <v>0</v>
          </cell>
          <cell r="AE237">
            <v>0</v>
          </cell>
          <cell r="AF237">
            <v>0</v>
          </cell>
        </row>
        <row r="238">
          <cell r="AC238">
            <v>0</v>
          </cell>
          <cell r="AD238">
            <v>0</v>
          </cell>
          <cell r="AE238">
            <v>0</v>
          </cell>
          <cell r="AF238">
            <v>0</v>
          </cell>
        </row>
        <row r="239">
          <cell r="AC239">
            <v>0</v>
          </cell>
          <cell r="AD239">
            <v>0</v>
          </cell>
          <cell r="AE239">
            <v>0</v>
          </cell>
          <cell r="AF239">
            <v>0</v>
          </cell>
        </row>
        <row r="240">
          <cell r="AC240">
            <v>0</v>
          </cell>
          <cell r="AD240">
            <v>0</v>
          </cell>
          <cell r="AE240">
            <v>0</v>
          </cell>
          <cell r="AF240">
            <v>0</v>
          </cell>
        </row>
        <row r="241">
          <cell r="AC241">
            <v>0</v>
          </cell>
          <cell r="AD241">
            <v>0</v>
          </cell>
          <cell r="AE241">
            <v>0</v>
          </cell>
          <cell r="AF241">
            <v>0</v>
          </cell>
        </row>
        <row r="242">
          <cell r="AC242">
            <v>0</v>
          </cell>
          <cell r="AD242">
            <v>0</v>
          </cell>
          <cell r="AE242">
            <v>0</v>
          </cell>
          <cell r="AF242">
            <v>0</v>
          </cell>
        </row>
        <row r="243">
          <cell r="AC243">
            <v>0</v>
          </cell>
          <cell r="AD243">
            <v>0</v>
          </cell>
          <cell r="AE243">
            <v>0</v>
          </cell>
          <cell r="AF243">
            <v>0</v>
          </cell>
        </row>
        <row r="244">
          <cell r="AC244">
            <v>0</v>
          </cell>
          <cell r="AD244">
            <v>0</v>
          </cell>
          <cell r="AE244">
            <v>0</v>
          </cell>
          <cell r="AF244">
            <v>0</v>
          </cell>
        </row>
        <row r="245">
          <cell r="AC245">
            <v>0</v>
          </cell>
          <cell r="AD245">
            <v>0</v>
          </cell>
          <cell r="AE245">
            <v>0</v>
          </cell>
          <cell r="AF245">
            <v>0</v>
          </cell>
        </row>
        <row r="246">
          <cell r="AC246">
            <v>0</v>
          </cell>
          <cell r="AD246">
            <v>0</v>
          </cell>
          <cell r="AE246">
            <v>0</v>
          </cell>
          <cell r="AF246">
            <v>0</v>
          </cell>
        </row>
        <row r="247">
          <cell r="AC247">
            <v>0</v>
          </cell>
          <cell r="AD247">
            <v>0</v>
          </cell>
          <cell r="AE247">
            <v>0</v>
          </cell>
          <cell r="AF247">
            <v>0</v>
          </cell>
        </row>
        <row r="248">
          <cell r="AC248">
            <v>0</v>
          </cell>
          <cell r="AD248">
            <v>0</v>
          </cell>
          <cell r="AE248">
            <v>0</v>
          </cell>
          <cell r="AF248">
            <v>0</v>
          </cell>
        </row>
        <row r="249">
          <cell r="AC249">
            <v>0</v>
          </cell>
          <cell r="AD249">
            <v>0</v>
          </cell>
          <cell r="AE249">
            <v>0</v>
          </cell>
          <cell r="AF249">
            <v>0</v>
          </cell>
        </row>
        <row r="250">
          <cell r="AC250">
            <v>0</v>
          </cell>
          <cell r="AD250">
            <v>0</v>
          </cell>
          <cell r="AE250">
            <v>0</v>
          </cell>
          <cell r="AF250">
            <v>0</v>
          </cell>
        </row>
        <row r="251">
          <cell r="AC251">
            <v>0</v>
          </cell>
          <cell r="AD251">
            <v>0</v>
          </cell>
          <cell r="AE251">
            <v>0</v>
          </cell>
          <cell r="AF251">
            <v>0</v>
          </cell>
        </row>
        <row r="252">
          <cell r="AC252">
            <v>0</v>
          </cell>
          <cell r="AD252">
            <v>0</v>
          </cell>
          <cell r="AE252">
            <v>0</v>
          </cell>
          <cell r="AF252">
            <v>0</v>
          </cell>
        </row>
        <row r="253">
          <cell r="AC253">
            <v>0</v>
          </cell>
          <cell r="AD253">
            <v>0</v>
          </cell>
          <cell r="AE253">
            <v>0</v>
          </cell>
          <cell r="AF253">
            <v>0</v>
          </cell>
        </row>
        <row r="254">
          <cell r="AC254">
            <v>0</v>
          </cell>
          <cell r="AD254">
            <v>0</v>
          </cell>
          <cell r="AE254">
            <v>0</v>
          </cell>
          <cell r="AF254">
            <v>0</v>
          </cell>
        </row>
        <row r="255">
          <cell r="AC255">
            <v>0</v>
          </cell>
          <cell r="AD255">
            <v>0</v>
          </cell>
          <cell r="AE255">
            <v>0</v>
          </cell>
          <cell r="AF255">
            <v>0</v>
          </cell>
        </row>
        <row r="256">
          <cell r="AC256">
            <v>0</v>
          </cell>
          <cell r="AD256">
            <v>0</v>
          </cell>
          <cell r="AE256">
            <v>0</v>
          </cell>
          <cell r="AF256">
            <v>0</v>
          </cell>
        </row>
        <row r="257">
          <cell r="AC257">
            <v>0</v>
          </cell>
          <cell r="AD257">
            <v>0</v>
          </cell>
          <cell r="AE257">
            <v>0</v>
          </cell>
          <cell r="AF257">
            <v>0</v>
          </cell>
        </row>
        <row r="258">
          <cell r="AC258">
            <v>0</v>
          </cell>
          <cell r="AD258">
            <v>0</v>
          </cell>
          <cell r="AE258">
            <v>0</v>
          </cell>
          <cell r="AF258">
            <v>0</v>
          </cell>
        </row>
        <row r="259">
          <cell r="AC259">
            <v>0</v>
          </cell>
          <cell r="AD259">
            <v>0</v>
          </cell>
          <cell r="AE259">
            <v>0</v>
          </cell>
          <cell r="AF259">
            <v>0</v>
          </cell>
        </row>
        <row r="260">
          <cell r="AC260">
            <v>0</v>
          </cell>
          <cell r="AD260">
            <v>0</v>
          </cell>
          <cell r="AE260">
            <v>0</v>
          </cell>
          <cell r="AF260">
            <v>0</v>
          </cell>
        </row>
        <row r="261">
          <cell r="AC261">
            <v>0</v>
          </cell>
          <cell r="AD261">
            <v>0</v>
          </cell>
          <cell r="AE261">
            <v>0</v>
          </cell>
          <cell r="AF261">
            <v>0</v>
          </cell>
        </row>
        <row r="262">
          <cell r="AC262">
            <v>0</v>
          </cell>
          <cell r="AD262">
            <v>0</v>
          </cell>
          <cell r="AE262">
            <v>0</v>
          </cell>
          <cell r="AF262">
            <v>0</v>
          </cell>
        </row>
        <row r="263">
          <cell r="AC263">
            <v>0</v>
          </cell>
          <cell r="AD263">
            <v>0</v>
          </cell>
          <cell r="AE263">
            <v>0</v>
          </cell>
          <cell r="AF263">
            <v>0</v>
          </cell>
        </row>
        <row r="264">
          <cell r="AC264">
            <v>0</v>
          </cell>
          <cell r="AD264">
            <v>0</v>
          </cell>
          <cell r="AE264">
            <v>0</v>
          </cell>
          <cell r="AF264">
            <v>0</v>
          </cell>
        </row>
        <row r="265">
          <cell r="AC265">
            <v>0</v>
          </cell>
          <cell r="AD265">
            <v>0</v>
          </cell>
          <cell r="AE265">
            <v>0</v>
          </cell>
          <cell r="AF265">
            <v>0</v>
          </cell>
        </row>
        <row r="266">
          <cell r="AC266">
            <v>0</v>
          </cell>
          <cell r="AD266">
            <v>0</v>
          </cell>
          <cell r="AE266">
            <v>0</v>
          </cell>
          <cell r="AF266">
            <v>0</v>
          </cell>
        </row>
        <row r="267">
          <cell r="AC267">
            <v>0</v>
          </cell>
          <cell r="AD267">
            <v>0</v>
          </cell>
          <cell r="AE267">
            <v>0</v>
          </cell>
          <cell r="AF267">
            <v>0</v>
          </cell>
        </row>
        <row r="268">
          <cell r="AC268">
            <v>0</v>
          </cell>
          <cell r="AD268">
            <v>0</v>
          </cell>
          <cell r="AE268">
            <v>0</v>
          </cell>
          <cell r="AF268">
            <v>0</v>
          </cell>
        </row>
        <row r="269">
          <cell r="AC269">
            <v>0</v>
          </cell>
          <cell r="AD269">
            <v>0</v>
          </cell>
          <cell r="AE269">
            <v>0</v>
          </cell>
          <cell r="AF269">
            <v>0</v>
          </cell>
        </row>
        <row r="270">
          <cell r="AC270">
            <v>0</v>
          </cell>
          <cell r="AD270">
            <v>0</v>
          </cell>
          <cell r="AE270">
            <v>0</v>
          </cell>
          <cell r="AF270">
            <v>0</v>
          </cell>
        </row>
        <row r="271">
          <cell r="AC271">
            <v>0</v>
          </cell>
          <cell r="AD271">
            <v>0</v>
          </cell>
          <cell r="AE271">
            <v>0</v>
          </cell>
          <cell r="AF271">
            <v>0</v>
          </cell>
        </row>
        <row r="272">
          <cell r="AC272">
            <v>0</v>
          </cell>
          <cell r="AD272">
            <v>0</v>
          </cell>
          <cell r="AE272">
            <v>0</v>
          </cell>
          <cell r="AF272">
            <v>0</v>
          </cell>
        </row>
        <row r="273">
          <cell r="AC273">
            <v>0</v>
          </cell>
          <cell r="AD273">
            <v>0</v>
          </cell>
          <cell r="AE273">
            <v>0</v>
          </cell>
          <cell r="AF273">
            <v>0</v>
          </cell>
        </row>
        <row r="274">
          <cell r="AC274">
            <v>0</v>
          </cell>
          <cell r="AD274">
            <v>0</v>
          </cell>
          <cell r="AE274">
            <v>0</v>
          </cell>
          <cell r="AF274">
            <v>0</v>
          </cell>
        </row>
        <row r="275">
          <cell r="AC275">
            <v>0</v>
          </cell>
          <cell r="AD275">
            <v>0</v>
          </cell>
          <cell r="AE275">
            <v>0</v>
          </cell>
          <cell r="AF275">
            <v>0</v>
          </cell>
        </row>
        <row r="276">
          <cell r="AC276">
            <v>0</v>
          </cell>
          <cell r="AD276">
            <v>0</v>
          </cell>
          <cell r="AE276">
            <v>0</v>
          </cell>
          <cell r="AF276">
            <v>0</v>
          </cell>
        </row>
        <row r="277">
          <cell r="AC277">
            <v>0</v>
          </cell>
          <cell r="AD277">
            <v>0</v>
          </cell>
          <cell r="AE277">
            <v>0</v>
          </cell>
          <cell r="AF277">
            <v>0</v>
          </cell>
        </row>
        <row r="278">
          <cell r="AC278">
            <v>0</v>
          </cell>
          <cell r="AD278">
            <v>0</v>
          </cell>
          <cell r="AE278">
            <v>0</v>
          </cell>
          <cell r="AF278">
            <v>0</v>
          </cell>
        </row>
        <row r="279">
          <cell r="AC279">
            <v>0</v>
          </cell>
          <cell r="AD279">
            <v>0</v>
          </cell>
          <cell r="AE279">
            <v>0</v>
          </cell>
          <cell r="AF279">
            <v>0</v>
          </cell>
        </row>
        <row r="280">
          <cell r="AC280">
            <v>0</v>
          </cell>
          <cell r="AD280">
            <v>0</v>
          </cell>
          <cell r="AE280">
            <v>0</v>
          </cell>
          <cell r="AF280">
            <v>0</v>
          </cell>
        </row>
        <row r="281">
          <cell r="AC281">
            <v>0</v>
          </cell>
          <cell r="AD281">
            <v>0</v>
          </cell>
          <cell r="AE281">
            <v>0</v>
          </cell>
          <cell r="AF281">
            <v>0</v>
          </cell>
        </row>
        <row r="282">
          <cell r="AC282">
            <v>0</v>
          </cell>
          <cell r="AD282">
            <v>0</v>
          </cell>
          <cell r="AE282">
            <v>0</v>
          </cell>
          <cell r="AF282">
            <v>0</v>
          </cell>
        </row>
        <row r="283">
          <cell r="AC283">
            <v>0</v>
          </cell>
          <cell r="AD283">
            <v>0</v>
          </cell>
          <cell r="AE283">
            <v>0</v>
          </cell>
          <cell r="AF283">
            <v>0</v>
          </cell>
        </row>
        <row r="284">
          <cell r="AC284">
            <v>0</v>
          </cell>
          <cell r="AD284">
            <v>0</v>
          </cell>
          <cell r="AE284">
            <v>0</v>
          </cell>
          <cell r="AF284">
            <v>0</v>
          </cell>
        </row>
        <row r="285">
          <cell r="AC285">
            <v>0</v>
          </cell>
          <cell r="AD285">
            <v>0</v>
          </cell>
          <cell r="AE285">
            <v>0</v>
          </cell>
          <cell r="AF285">
            <v>0</v>
          </cell>
        </row>
        <row r="286">
          <cell r="AC286">
            <v>0</v>
          </cell>
          <cell r="AD286">
            <v>0</v>
          </cell>
          <cell r="AE286">
            <v>0</v>
          </cell>
          <cell r="AF286">
            <v>0</v>
          </cell>
        </row>
        <row r="287">
          <cell r="AC287">
            <v>0</v>
          </cell>
          <cell r="AD287">
            <v>0</v>
          </cell>
          <cell r="AE287">
            <v>0</v>
          </cell>
          <cell r="AF287">
            <v>0</v>
          </cell>
        </row>
        <row r="288">
          <cell r="AC288">
            <v>0</v>
          </cell>
          <cell r="AD288">
            <v>0</v>
          </cell>
          <cell r="AE288">
            <v>0</v>
          </cell>
          <cell r="AF288">
            <v>0</v>
          </cell>
        </row>
      </sheetData>
      <sheetData sheetId="2">
        <row r="7">
          <cell r="C7">
            <v>28960728690</v>
          </cell>
        </row>
        <row r="8">
          <cell r="C8">
            <v>1</v>
          </cell>
        </row>
        <row r="9">
          <cell r="C9">
            <v>41943</v>
          </cell>
        </row>
        <row r="10">
          <cell r="C10">
            <v>1.25</v>
          </cell>
        </row>
        <row r="19">
          <cell r="U19">
            <v>28960728690</v>
          </cell>
        </row>
        <row r="20">
          <cell r="U20">
            <v>21720546517.5</v>
          </cell>
        </row>
        <row r="21">
          <cell r="U21">
            <v>14480364345</v>
          </cell>
        </row>
        <row r="22">
          <cell r="U22">
            <v>7240182172.5</v>
          </cell>
        </row>
        <row r="23">
          <cell r="U23">
            <v>0</v>
          </cell>
        </row>
        <row r="24">
          <cell r="U24" t="str">
            <v/>
          </cell>
        </row>
        <row r="25">
          <cell r="U25" t="str">
            <v/>
          </cell>
        </row>
        <row r="26">
          <cell r="U26" t="str">
            <v/>
          </cell>
        </row>
        <row r="27">
          <cell r="U27" t="str">
            <v/>
          </cell>
        </row>
        <row r="28">
          <cell r="U28" t="str">
            <v/>
          </cell>
        </row>
        <row r="29">
          <cell r="U29" t="str">
            <v/>
          </cell>
        </row>
        <row r="30">
          <cell r="U30" t="str">
            <v/>
          </cell>
        </row>
        <row r="31">
          <cell r="U31" t="str">
            <v/>
          </cell>
        </row>
        <row r="32">
          <cell r="U32" t="str">
            <v/>
          </cell>
        </row>
        <row r="33">
          <cell r="U33" t="str">
            <v/>
          </cell>
        </row>
        <row r="34">
          <cell r="U34" t="str">
            <v/>
          </cell>
        </row>
        <row r="35">
          <cell r="U35" t="str">
            <v/>
          </cell>
        </row>
        <row r="36">
          <cell r="U36" t="str">
            <v/>
          </cell>
        </row>
        <row r="37">
          <cell r="U37" t="str">
            <v/>
          </cell>
        </row>
        <row r="38">
          <cell r="U38" t="str">
            <v/>
          </cell>
        </row>
        <row r="39">
          <cell r="U39" t="str">
            <v/>
          </cell>
        </row>
        <row r="40">
          <cell r="U40" t="str">
            <v/>
          </cell>
        </row>
        <row r="41">
          <cell r="U41" t="str">
            <v/>
          </cell>
        </row>
        <row r="42">
          <cell r="U42" t="str">
            <v/>
          </cell>
        </row>
        <row r="43">
          <cell r="U43" t="str">
            <v/>
          </cell>
        </row>
        <row r="44">
          <cell r="U44" t="str">
            <v/>
          </cell>
        </row>
        <row r="45">
          <cell r="U45" t="str">
            <v/>
          </cell>
        </row>
        <row r="46">
          <cell r="U46" t="str">
            <v/>
          </cell>
        </row>
        <row r="47">
          <cell r="U47" t="str">
            <v/>
          </cell>
        </row>
        <row r="48">
          <cell r="U48" t="str">
            <v/>
          </cell>
        </row>
        <row r="49">
          <cell r="U49" t="str">
            <v/>
          </cell>
        </row>
        <row r="50">
          <cell r="U50" t="str">
            <v/>
          </cell>
        </row>
        <row r="51">
          <cell r="U51" t="str">
            <v/>
          </cell>
        </row>
        <row r="52">
          <cell r="U52" t="str">
            <v/>
          </cell>
        </row>
        <row r="53">
          <cell r="U53" t="str">
            <v/>
          </cell>
        </row>
        <row r="54">
          <cell r="U54" t="str">
            <v/>
          </cell>
        </row>
        <row r="55">
          <cell r="U55" t="str">
            <v/>
          </cell>
        </row>
        <row r="56">
          <cell r="U56" t="str">
            <v/>
          </cell>
        </row>
        <row r="57">
          <cell r="U57" t="str">
            <v/>
          </cell>
        </row>
        <row r="58">
          <cell r="U58" t="str">
            <v/>
          </cell>
        </row>
        <row r="59">
          <cell r="U59" t="str">
            <v/>
          </cell>
        </row>
        <row r="60">
          <cell r="U60" t="str">
            <v/>
          </cell>
        </row>
        <row r="61">
          <cell r="U61" t="str">
            <v/>
          </cell>
        </row>
        <row r="62">
          <cell r="U62" t="str">
            <v/>
          </cell>
        </row>
        <row r="63">
          <cell r="U63" t="str">
            <v/>
          </cell>
        </row>
        <row r="64">
          <cell r="U64" t="str">
            <v/>
          </cell>
        </row>
        <row r="65">
          <cell r="U65" t="str">
            <v/>
          </cell>
        </row>
        <row r="66">
          <cell r="U66" t="str">
            <v/>
          </cell>
        </row>
        <row r="67">
          <cell r="U67" t="str">
            <v/>
          </cell>
        </row>
        <row r="68">
          <cell r="U68" t="str">
            <v/>
          </cell>
        </row>
        <row r="69">
          <cell r="U69" t="str">
            <v/>
          </cell>
        </row>
        <row r="70">
          <cell r="U70" t="str">
            <v/>
          </cell>
        </row>
        <row r="71">
          <cell r="U71" t="str">
            <v/>
          </cell>
        </row>
        <row r="72">
          <cell r="U72" t="str">
            <v/>
          </cell>
        </row>
        <row r="73">
          <cell r="U73" t="str">
            <v/>
          </cell>
        </row>
        <row r="74">
          <cell r="U74" t="str">
            <v/>
          </cell>
        </row>
        <row r="75">
          <cell r="U75" t="str">
            <v/>
          </cell>
        </row>
        <row r="76">
          <cell r="U76" t="str">
            <v/>
          </cell>
        </row>
        <row r="77">
          <cell r="U77" t="str">
            <v/>
          </cell>
        </row>
        <row r="78">
          <cell r="U78" t="str">
            <v/>
          </cell>
        </row>
        <row r="79">
          <cell r="U79" t="str">
            <v/>
          </cell>
        </row>
        <row r="80">
          <cell r="U80" t="str">
            <v/>
          </cell>
        </row>
        <row r="81">
          <cell r="U81" t="str">
            <v/>
          </cell>
        </row>
        <row r="82">
          <cell r="U82" t="str">
            <v/>
          </cell>
        </row>
        <row r="83">
          <cell r="U83" t="str">
            <v/>
          </cell>
        </row>
        <row r="84">
          <cell r="U84" t="str">
            <v/>
          </cell>
        </row>
        <row r="85">
          <cell r="U85" t="str">
            <v/>
          </cell>
        </row>
        <row r="86">
          <cell r="U86" t="str">
            <v/>
          </cell>
        </row>
        <row r="87">
          <cell r="U87" t="str">
            <v/>
          </cell>
        </row>
        <row r="88">
          <cell r="U88" t="str">
            <v/>
          </cell>
        </row>
        <row r="89">
          <cell r="U89" t="str">
            <v/>
          </cell>
        </row>
        <row r="90">
          <cell r="U90" t="str">
            <v/>
          </cell>
        </row>
        <row r="91">
          <cell r="U91" t="str">
            <v/>
          </cell>
        </row>
        <row r="92">
          <cell r="U92" t="str">
            <v/>
          </cell>
        </row>
        <row r="93">
          <cell r="U93" t="str">
            <v/>
          </cell>
        </row>
        <row r="94">
          <cell r="U94" t="str">
            <v/>
          </cell>
        </row>
        <row r="95">
          <cell r="U95" t="str">
            <v/>
          </cell>
        </row>
        <row r="96">
          <cell r="U96" t="str">
            <v/>
          </cell>
        </row>
        <row r="97">
          <cell r="U97" t="str">
            <v/>
          </cell>
        </row>
        <row r="98">
          <cell r="U98" t="str">
            <v/>
          </cell>
        </row>
        <row r="99">
          <cell r="U99" t="str">
            <v/>
          </cell>
        </row>
        <row r="100">
          <cell r="U100" t="str">
            <v/>
          </cell>
        </row>
        <row r="101">
          <cell r="U101" t="str">
            <v/>
          </cell>
        </row>
        <row r="102">
          <cell r="U102" t="str">
            <v/>
          </cell>
        </row>
        <row r="103">
          <cell r="U103" t="str">
            <v/>
          </cell>
        </row>
        <row r="104">
          <cell r="U104" t="str">
            <v/>
          </cell>
        </row>
        <row r="105">
          <cell r="U105" t="str">
            <v/>
          </cell>
        </row>
        <row r="106">
          <cell r="U106" t="str">
            <v/>
          </cell>
        </row>
        <row r="107">
          <cell r="U107" t="str">
            <v/>
          </cell>
        </row>
        <row r="108">
          <cell r="U108" t="str">
            <v/>
          </cell>
        </row>
        <row r="109">
          <cell r="U109" t="str">
            <v/>
          </cell>
        </row>
        <row r="110">
          <cell r="U110" t="str">
            <v/>
          </cell>
        </row>
        <row r="111">
          <cell r="U111" t="str">
            <v/>
          </cell>
        </row>
        <row r="112">
          <cell r="U112" t="str">
            <v/>
          </cell>
        </row>
        <row r="113">
          <cell r="U113" t="str">
            <v/>
          </cell>
        </row>
        <row r="114">
          <cell r="U114" t="str">
            <v/>
          </cell>
        </row>
        <row r="115">
          <cell r="U115" t="str">
            <v/>
          </cell>
        </row>
        <row r="116">
          <cell r="U116" t="str">
            <v/>
          </cell>
        </row>
        <row r="117">
          <cell r="U117" t="str">
            <v/>
          </cell>
        </row>
        <row r="118">
          <cell r="U118" t="str">
            <v/>
          </cell>
        </row>
        <row r="119">
          <cell r="U119" t="str">
            <v/>
          </cell>
        </row>
        <row r="120">
          <cell r="U120" t="str">
            <v/>
          </cell>
        </row>
        <row r="121">
          <cell r="U121" t="str">
            <v/>
          </cell>
        </row>
        <row r="122">
          <cell r="U122" t="str">
            <v/>
          </cell>
        </row>
        <row r="123">
          <cell r="U123" t="str">
            <v/>
          </cell>
        </row>
        <row r="124">
          <cell r="U124" t="str">
            <v/>
          </cell>
        </row>
        <row r="125">
          <cell r="U125" t="str">
            <v/>
          </cell>
        </row>
        <row r="126">
          <cell r="U126" t="str">
            <v/>
          </cell>
        </row>
        <row r="127">
          <cell r="U127" t="str">
            <v/>
          </cell>
        </row>
        <row r="128">
          <cell r="U128" t="str">
            <v/>
          </cell>
        </row>
        <row r="129">
          <cell r="U129" t="str">
            <v/>
          </cell>
        </row>
        <row r="130">
          <cell r="U130" t="str">
            <v/>
          </cell>
        </row>
        <row r="131">
          <cell r="U131" t="str">
            <v/>
          </cell>
        </row>
        <row r="132">
          <cell r="U132" t="str">
            <v/>
          </cell>
        </row>
        <row r="133">
          <cell r="U133" t="str">
            <v/>
          </cell>
        </row>
        <row r="134">
          <cell r="U134" t="str">
            <v/>
          </cell>
        </row>
        <row r="135">
          <cell r="U135" t="str">
            <v/>
          </cell>
        </row>
        <row r="136">
          <cell r="U136" t="str">
            <v/>
          </cell>
        </row>
        <row r="137">
          <cell r="U137" t="str">
            <v/>
          </cell>
        </row>
        <row r="138">
          <cell r="U138" t="str">
            <v/>
          </cell>
        </row>
        <row r="139">
          <cell r="U139" t="str">
            <v/>
          </cell>
        </row>
        <row r="140">
          <cell r="U140" t="str">
            <v/>
          </cell>
        </row>
        <row r="141">
          <cell r="U141" t="str">
            <v/>
          </cell>
        </row>
        <row r="142">
          <cell r="U142" t="str">
            <v/>
          </cell>
        </row>
        <row r="143">
          <cell r="U143" t="str">
            <v/>
          </cell>
        </row>
        <row r="144">
          <cell r="U144" t="str">
            <v/>
          </cell>
        </row>
        <row r="145">
          <cell r="U145" t="str">
            <v/>
          </cell>
        </row>
        <row r="146">
          <cell r="U146" t="str">
            <v/>
          </cell>
        </row>
        <row r="147">
          <cell r="U147" t="str">
            <v/>
          </cell>
        </row>
        <row r="148">
          <cell r="U148" t="str">
            <v/>
          </cell>
        </row>
        <row r="149">
          <cell r="U149" t="str">
            <v/>
          </cell>
        </row>
        <row r="150">
          <cell r="U150" t="str">
            <v/>
          </cell>
        </row>
        <row r="151">
          <cell r="U151" t="str">
            <v/>
          </cell>
        </row>
        <row r="152">
          <cell r="U152" t="str">
            <v/>
          </cell>
        </row>
        <row r="153">
          <cell r="U153" t="str">
            <v/>
          </cell>
        </row>
        <row r="154">
          <cell r="U154" t="str">
            <v/>
          </cell>
        </row>
        <row r="155">
          <cell r="U155" t="str">
            <v/>
          </cell>
        </row>
        <row r="156">
          <cell r="U156" t="str">
            <v/>
          </cell>
        </row>
        <row r="157">
          <cell r="U157" t="str">
            <v/>
          </cell>
        </row>
        <row r="158">
          <cell r="U158" t="str">
            <v/>
          </cell>
        </row>
        <row r="159">
          <cell r="U159" t="str">
            <v/>
          </cell>
        </row>
        <row r="160">
          <cell r="U160" t="str">
            <v/>
          </cell>
        </row>
        <row r="161">
          <cell r="U161" t="str">
            <v/>
          </cell>
        </row>
        <row r="162">
          <cell r="U162" t="str">
            <v/>
          </cell>
        </row>
        <row r="163">
          <cell r="U163" t="str">
            <v/>
          </cell>
        </row>
        <row r="164">
          <cell r="U164" t="str">
            <v/>
          </cell>
        </row>
        <row r="165">
          <cell r="U165" t="str">
            <v/>
          </cell>
        </row>
        <row r="166">
          <cell r="U166" t="str">
            <v/>
          </cell>
        </row>
        <row r="167">
          <cell r="U167" t="str">
            <v/>
          </cell>
        </row>
        <row r="168">
          <cell r="U168" t="str">
            <v/>
          </cell>
        </row>
        <row r="169">
          <cell r="U169" t="str">
            <v/>
          </cell>
        </row>
        <row r="170">
          <cell r="U170" t="str">
            <v/>
          </cell>
        </row>
        <row r="171">
          <cell r="U171" t="str">
            <v/>
          </cell>
        </row>
        <row r="172">
          <cell r="U172" t="str">
            <v/>
          </cell>
        </row>
        <row r="173">
          <cell r="U173" t="str">
            <v/>
          </cell>
        </row>
        <row r="174">
          <cell r="U174" t="str">
            <v/>
          </cell>
        </row>
        <row r="175">
          <cell r="U175" t="str">
            <v/>
          </cell>
        </row>
        <row r="176">
          <cell r="U176" t="str">
            <v/>
          </cell>
        </row>
        <row r="177">
          <cell r="U177" t="str">
            <v/>
          </cell>
        </row>
        <row r="178">
          <cell r="U178" t="str">
            <v/>
          </cell>
        </row>
        <row r="179">
          <cell r="U179" t="str">
            <v/>
          </cell>
        </row>
        <row r="180">
          <cell r="U180" t="str">
            <v/>
          </cell>
        </row>
        <row r="181">
          <cell r="U181" t="str">
            <v/>
          </cell>
        </row>
        <row r="182">
          <cell r="U182" t="str">
            <v/>
          </cell>
        </row>
        <row r="183">
          <cell r="U183" t="str">
            <v/>
          </cell>
        </row>
        <row r="184">
          <cell r="U184" t="str">
            <v/>
          </cell>
        </row>
        <row r="185">
          <cell r="U185" t="str">
            <v/>
          </cell>
        </row>
        <row r="186">
          <cell r="U186" t="str">
            <v/>
          </cell>
        </row>
        <row r="187">
          <cell r="U187" t="str">
            <v/>
          </cell>
        </row>
        <row r="188">
          <cell r="U188" t="str">
            <v/>
          </cell>
        </row>
        <row r="189">
          <cell r="U189" t="str">
            <v/>
          </cell>
        </row>
        <row r="190">
          <cell r="U190" t="str">
            <v/>
          </cell>
        </row>
        <row r="191">
          <cell r="U191" t="str">
            <v/>
          </cell>
        </row>
        <row r="192">
          <cell r="U192" t="str">
            <v/>
          </cell>
        </row>
        <row r="193">
          <cell r="U193" t="str">
            <v/>
          </cell>
        </row>
        <row r="194">
          <cell r="U194" t="str">
            <v/>
          </cell>
        </row>
        <row r="195">
          <cell r="U195" t="str">
            <v/>
          </cell>
        </row>
        <row r="196">
          <cell r="U196" t="str">
            <v/>
          </cell>
        </row>
        <row r="197">
          <cell r="U197" t="str">
            <v/>
          </cell>
        </row>
        <row r="198">
          <cell r="U198" t="str">
            <v/>
          </cell>
        </row>
        <row r="199">
          <cell r="U199" t="str">
            <v/>
          </cell>
        </row>
        <row r="200">
          <cell r="U200" t="str">
            <v/>
          </cell>
        </row>
        <row r="201">
          <cell r="U201" t="str">
            <v/>
          </cell>
        </row>
        <row r="202">
          <cell r="U202" t="str">
            <v/>
          </cell>
        </row>
        <row r="203">
          <cell r="U203" t="str">
            <v/>
          </cell>
        </row>
        <row r="204">
          <cell r="U204" t="str">
            <v/>
          </cell>
        </row>
        <row r="205">
          <cell r="U205" t="str">
            <v/>
          </cell>
        </row>
        <row r="206">
          <cell r="U206" t="str">
            <v/>
          </cell>
        </row>
        <row r="207">
          <cell r="U207" t="str">
            <v/>
          </cell>
        </row>
        <row r="208">
          <cell r="U208" t="str">
            <v/>
          </cell>
        </row>
        <row r="209">
          <cell r="U209" t="str">
            <v/>
          </cell>
        </row>
        <row r="210">
          <cell r="U210" t="str">
            <v/>
          </cell>
        </row>
        <row r="211">
          <cell r="U211" t="str">
            <v/>
          </cell>
        </row>
        <row r="212">
          <cell r="U212" t="str">
            <v/>
          </cell>
        </row>
        <row r="213">
          <cell r="U213" t="str">
            <v/>
          </cell>
        </row>
        <row r="214">
          <cell r="U214" t="str">
            <v/>
          </cell>
        </row>
        <row r="215">
          <cell r="U215" t="str">
            <v/>
          </cell>
        </row>
        <row r="216">
          <cell r="U216" t="str">
            <v/>
          </cell>
        </row>
        <row r="217">
          <cell r="U217" t="str">
            <v/>
          </cell>
        </row>
        <row r="218">
          <cell r="U218" t="str">
            <v/>
          </cell>
        </row>
        <row r="219">
          <cell r="U219" t="str">
            <v/>
          </cell>
        </row>
        <row r="220">
          <cell r="U220" t="str">
            <v/>
          </cell>
        </row>
        <row r="221">
          <cell r="U221" t="str">
            <v/>
          </cell>
        </row>
        <row r="222">
          <cell r="U222" t="str">
            <v/>
          </cell>
        </row>
        <row r="223">
          <cell r="U223" t="str">
            <v/>
          </cell>
        </row>
        <row r="224">
          <cell r="U224" t="str">
            <v/>
          </cell>
        </row>
        <row r="225">
          <cell r="U225" t="str">
            <v/>
          </cell>
        </row>
        <row r="226">
          <cell r="U226" t="str">
            <v/>
          </cell>
        </row>
        <row r="227">
          <cell r="U227" t="str">
            <v/>
          </cell>
        </row>
        <row r="228">
          <cell r="U228" t="str">
            <v/>
          </cell>
        </row>
        <row r="229">
          <cell r="U229" t="str">
            <v/>
          </cell>
        </row>
        <row r="230">
          <cell r="U230" t="str">
            <v/>
          </cell>
        </row>
        <row r="231">
          <cell r="U231" t="str">
            <v/>
          </cell>
        </row>
        <row r="232">
          <cell r="U232" t="str">
            <v/>
          </cell>
        </row>
        <row r="233">
          <cell r="U233" t="str">
            <v/>
          </cell>
        </row>
        <row r="234">
          <cell r="U234" t="str">
            <v/>
          </cell>
        </row>
        <row r="235">
          <cell r="U235" t="str">
            <v/>
          </cell>
        </row>
        <row r="236">
          <cell r="U236" t="str">
            <v/>
          </cell>
        </row>
        <row r="237">
          <cell r="U237" t="str">
            <v/>
          </cell>
        </row>
        <row r="238">
          <cell r="U238" t="str">
            <v/>
          </cell>
        </row>
        <row r="239">
          <cell r="U239" t="str">
            <v/>
          </cell>
        </row>
        <row r="240">
          <cell r="U240" t="str">
            <v/>
          </cell>
        </row>
        <row r="241">
          <cell r="U241" t="str">
            <v/>
          </cell>
        </row>
        <row r="242">
          <cell r="U242" t="str">
            <v/>
          </cell>
        </row>
        <row r="243">
          <cell r="U243" t="str">
            <v/>
          </cell>
        </row>
        <row r="244">
          <cell r="U244" t="str">
            <v/>
          </cell>
        </row>
        <row r="245">
          <cell r="U245" t="str">
            <v/>
          </cell>
        </row>
        <row r="246">
          <cell r="U246" t="str">
            <v/>
          </cell>
        </row>
        <row r="247">
          <cell r="U247" t="str">
            <v/>
          </cell>
        </row>
        <row r="248">
          <cell r="U248" t="str">
            <v/>
          </cell>
        </row>
        <row r="249">
          <cell r="U249" t="str">
            <v/>
          </cell>
        </row>
        <row r="250">
          <cell r="U250" t="str">
            <v/>
          </cell>
        </row>
        <row r="251">
          <cell r="U251" t="str">
            <v/>
          </cell>
        </row>
        <row r="252">
          <cell r="U252" t="str">
            <v/>
          </cell>
        </row>
        <row r="253">
          <cell r="U253" t="str">
            <v/>
          </cell>
        </row>
        <row r="254">
          <cell r="U254" t="str">
            <v/>
          </cell>
        </row>
        <row r="255">
          <cell r="U255" t="str">
            <v/>
          </cell>
        </row>
        <row r="256">
          <cell r="U256" t="str">
            <v/>
          </cell>
        </row>
        <row r="257">
          <cell r="U257" t="str">
            <v/>
          </cell>
        </row>
        <row r="258">
          <cell r="U258" t="str">
            <v/>
          </cell>
        </row>
        <row r="259">
          <cell r="U259" t="str">
            <v/>
          </cell>
        </row>
        <row r="260">
          <cell r="U260" t="str">
            <v/>
          </cell>
        </row>
        <row r="261">
          <cell r="U261" t="str">
            <v/>
          </cell>
        </row>
        <row r="262">
          <cell r="U262" t="str">
            <v/>
          </cell>
        </row>
        <row r="263">
          <cell r="U263" t="str">
            <v/>
          </cell>
        </row>
        <row r="264">
          <cell r="U264" t="str">
            <v/>
          </cell>
        </row>
        <row r="265">
          <cell r="U265" t="str">
            <v/>
          </cell>
        </row>
        <row r="266">
          <cell r="U266" t="str">
            <v/>
          </cell>
        </row>
        <row r="267">
          <cell r="U267" t="str">
            <v/>
          </cell>
        </row>
        <row r="268">
          <cell r="U268" t="str">
            <v/>
          </cell>
        </row>
        <row r="269">
          <cell r="U269" t="str">
            <v/>
          </cell>
        </row>
        <row r="270">
          <cell r="U270" t="str">
            <v/>
          </cell>
        </row>
        <row r="271">
          <cell r="U271" t="str">
            <v/>
          </cell>
        </row>
        <row r="272">
          <cell r="U272" t="str">
            <v/>
          </cell>
        </row>
        <row r="273">
          <cell r="U273" t="str">
            <v/>
          </cell>
        </row>
        <row r="274">
          <cell r="U274" t="str">
            <v/>
          </cell>
        </row>
        <row r="275">
          <cell r="U275" t="str">
            <v/>
          </cell>
        </row>
        <row r="276">
          <cell r="U276" t="str">
            <v/>
          </cell>
        </row>
        <row r="277">
          <cell r="U277" t="str">
            <v/>
          </cell>
        </row>
        <row r="278">
          <cell r="U278" t="str">
            <v/>
          </cell>
        </row>
        <row r="279">
          <cell r="U279" t="str">
            <v/>
          </cell>
        </row>
        <row r="280">
          <cell r="U280" t="str">
            <v/>
          </cell>
        </row>
        <row r="281">
          <cell r="U281" t="str">
            <v/>
          </cell>
        </row>
        <row r="282">
          <cell r="U282" t="str">
            <v/>
          </cell>
        </row>
        <row r="283">
          <cell r="U283" t="str">
            <v/>
          </cell>
        </row>
        <row r="284">
          <cell r="U284" t="str">
            <v/>
          </cell>
        </row>
        <row r="285">
          <cell r="U285" t="str">
            <v/>
          </cell>
        </row>
        <row r="286">
          <cell r="U286" t="str">
            <v/>
          </cell>
        </row>
        <row r="287">
          <cell r="U287" t="str">
            <v/>
          </cell>
        </row>
        <row r="288">
          <cell r="U288" t="str">
            <v/>
          </cell>
        </row>
        <row r="289">
          <cell r="U289" t="str">
            <v/>
          </cell>
        </row>
        <row r="290">
          <cell r="U290" t="str">
            <v/>
          </cell>
        </row>
        <row r="291">
          <cell r="U291" t="str">
            <v/>
          </cell>
        </row>
        <row r="292">
          <cell r="U292" t="str">
            <v/>
          </cell>
        </row>
        <row r="293">
          <cell r="U293" t="str">
            <v/>
          </cell>
        </row>
        <row r="294">
          <cell r="U294" t="str">
            <v/>
          </cell>
        </row>
        <row r="295">
          <cell r="U295" t="str">
            <v/>
          </cell>
        </row>
        <row r="296">
          <cell r="U296" t="str">
            <v/>
          </cell>
        </row>
        <row r="297">
          <cell r="U297" t="str">
            <v/>
          </cell>
        </row>
        <row r="298">
          <cell r="U298" t="str">
            <v/>
          </cell>
        </row>
        <row r="299">
          <cell r="U299" t="str">
            <v/>
          </cell>
        </row>
        <row r="300">
          <cell r="U300" t="str">
            <v/>
          </cell>
        </row>
        <row r="301">
          <cell r="U301" t="str">
            <v/>
          </cell>
        </row>
        <row r="302">
          <cell r="U302" t="str">
            <v/>
          </cell>
        </row>
        <row r="303">
          <cell r="U303" t="str">
            <v/>
          </cell>
        </row>
        <row r="304">
          <cell r="U304" t="str">
            <v/>
          </cell>
        </row>
        <row r="305">
          <cell r="U305" t="str">
            <v/>
          </cell>
        </row>
        <row r="306">
          <cell r="U306" t="str">
            <v/>
          </cell>
        </row>
        <row r="307">
          <cell r="U307" t="str">
            <v/>
          </cell>
        </row>
        <row r="308">
          <cell r="U308" t="str">
            <v/>
          </cell>
        </row>
        <row r="309">
          <cell r="U309" t="str">
            <v/>
          </cell>
        </row>
        <row r="310">
          <cell r="U310" t="str">
            <v/>
          </cell>
        </row>
        <row r="311">
          <cell r="U311" t="str">
            <v/>
          </cell>
        </row>
        <row r="312">
          <cell r="U312" t="str">
            <v/>
          </cell>
        </row>
        <row r="313">
          <cell r="U313" t="str">
            <v/>
          </cell>
        </row>
        <row r="314">
          <cell r="U314" t="str">
            <v/>
          </cell>
        </row>
        <row r="315">
          <cell r="U315" t="str">
            <v/>
          </cell>
        </row>
        <row r="316">
          <cell r="U316" t="str">
            <v/>
          </cell>
        </row>
        <row r="317">
          <cell r="U317" t="str">
            <v/>
          </cell>
        </row>
        <row r="318">
          <cell r="U318" t="str">
            <v/>
          </cell>
        </row>
        <row r="319">
          <cell r="U319" t="str">
            <v/>
          </cell>
        </row>
        <row r="320">
          <cell r="U320" t="str">
            <v/>
          </cell>
        </row>
        <row r="321">
          <cell r="U321" t="str">
            <v/>
          </cell>
        </row>
        <row r="322">
          <cell r="U322" t="str">
            <v/>
          </cell>
        </row>
        <row r="323">
          <cell r="U323" t="str">
            <v/>
          </cell>
        </row>
        <row r="324">
          <cell r="U324" t="str">
            <v/>
          </cell>
        </row>
        <row r="325">
          <cell r="U325" t="str">
            <v/>
          </cell>
        </row>
        <row r="326">
          <cell r="U326" t="str">
            <v/>
          </cell>
        </row>
        <row r="327">
          <cell r="U327" t="str">
            <v/>
          </cell>
        </row>
        <row r="328">
          <cell r="U328" t="str">
            <v/>
          </cell>
        </row>
        <row r="329">
          <cell r="U329" t="str">
            <v/>
          </cell>
        </row>
        <row r="330">
          <cell r="U330" t="str">
            <v/>
          </cell>
        </row>
        <row r="331">
          <cell r="U331" t="str">
            <v/>
          </cell>
        </row>
        <row r="332">
          <cell r="U332" t="str">
            <v/>
          </cell>
        </row>
        <row r="333">
          <cell r="U333" t="str">
            <v/>
          </cell>
        </row>
        <row r="334">
          <cell r="U334" t="str">
            <v/>
          </cell>
        </row>
        <row r="335">
          <cell r="U335" t="str">
            <v/>
          </cell>
        </row>
        <row r="336">
          <cell r="U336" t="str">
            <v/>
          </cell>
        </row>
        <row r="337">
          <cell r="U337" t="str">
            <v/>
          </cell>
        </row>
        <row r="338">
          <cell r="U338" t="str">
            <v/>
          </cell>
        </row>
        <row r="339">
          <cell r="U339" t="str">
            <v/>
          </cell>
        </row>
        <row r="340">
          <cell r="U340" t="str">
            <v/>
          </cell>
        </row>
        <row r="341">
          <cell r="U341" t="str">
            <v/>
          </cell>
        </row>
        <row r="342">
          <cell r="U342" t="str">
            <v/>
          </cell>
        </row>
        <row r="343">
          <cell r="U343" t="str">
            <v/>
          </cell>
        </row>
        <row r="344">
          <cell r="U344" t="str">
            <v/>
          </cell>
        </row>
        <row r="345">
          <cell r="U345" t="str">
            <v/>
          </cell>
        </row>
        <row r="346">
          <cell r="U346" t="str">
            <v/>
          </cell>
        </row>
        <row r="347">
          <cell r="U347" t="str">
            <v/>
          </cell>
        </row>
        <row r="348">
          <cell r="U348" t="str">
            <v/>
          </cell>
        </row>
        <row r="349">
          <cell r="U349" t="str">
            <v/>
          </cell>
        </row>
        <row r="350">
          <cell r="U350" t="str">
            <v/>
          </cell>
        </row>
        <row r="351">
          <cell r="U351" t="str">
            <v/>
          </cell>
        </row>
        <row r="352">
          <cell r="U352" t="str">
            <v/>
          </cell>
        </row>
        <row r="353">
          <cell r="U353" t="str">
            <v/>
          </cell>
        </row>
        <row r="354">
          <cell r="U354" t="str">
            <v/>
          </cell>
        </row>
        <row r="355">
          <cell r="U355" t="str">
            <v/>
          </cell>
        </row>
        <row r="356">
          <cell r="U356" t="str">
            <v/>
          </cell>
        </row>
        <row r="357">
          <cell r="U357" t="str">
            <v/>
          </cell>
        </row>
        <row r="358">
          <cell r="U358" t="str">
            <v/>
          </cell>
        </row>
        <row r="359">
          <cell r="U359" t="str">
            <v/>
          </cell>
        </row>
        <row r="360">
          <cell r="U360" t="str">
            <v/>
          </cell>
        </row>
        <row r="361">
          <cell r="U361" t="str">
            <v/>
          </cell>
        </row>
        <row r="362">
          <cell r="U362" t="str">
            <v/>
          </cell>
        </row>
        <row r="363">
          <cell r="U363" t="str">
            <v/>
          </cell>
        </row>
        <row r="364">
          <cell r="U364" t="str">
            <v/>
          </cell>
        </row>
        <row r="365">
          <cell r="U365" t="str">
            <v/>
          </cell>
        </row>
        <row r="366">
          <cell r="U366" t="str">
            <v/>
          </cell>
        </row>
        <row r="367">
          <cell r="U367" t="str">
            <v/>
          </cell>
        </row>
        <row r="368">
          <cell r="U368" t="str">
            <v/>
          </cell>
        </row>
        <row r="369">
          <cell r="U369" t="str">
            <v/>
          </cell>
        </row>
        <row r="370">
          <cell r="U370" t="str">
            <v/>
          </cell>
        </row>
        <row r="371">
          <cell r="U371" t="str">
            <v/>
          </cell>
        </row>
        <row r="372">
          <cell r="U372" t="str">
            <v/>
          </cell>
        </row>
        <row r="373">
          <cell r="U373" t="str">
            <v/>
          </cell>
        </row>
        <row r="374">
          <cell r="U374" t="str">
            <v/>
          </cell>
        </row>
        <row r="375">
          <cell r="U375" t="str">
            <v/>
          </cell>
        </row>
        <row r="376">
          <cell r="U376" t="str">
            <v/>
          </cell>
        </row>
        <row r="377">
          <cell r="U377" t="str">
            <v/>
          </cell>
        </row>
        <row r="378">
          <cell r="U378" t="str">
            <v/>
          </cell>
        </row>
        <row r="379">
          <cell r="U379" t="str">
            <v/>
          </cell>
        </row>
        <row r="380">
          <cell r="U380" t="str">
            <v/>
          </cell>
        </row>
        <row r="381">
          <cell r="U381" t="str">
            <v/>
          </cell>
        </row>
        <row r="382">
          <cell r="U382" t="str">
            <v/>
          </cell>
        </row>
        <row r="383">
          <cell r="U383" t="str">
            <v/>
          </cell>
        </row>
        <row r="384">
          <cell r="U384" t="str">
            <v/>
          </cell>
        </row>
        <row r="385">
          <cell r="U385" t="str">
            <v/>
          </cell>
        </row>
        <row r="386">
          <cell r="U386" t="str">
            <v/>
          </cell>
        </row>
        <row r="387">
          <cell r="U387" t="str">
            <v/>
          </cell>
        </row>
        <row r="388">
          <cell r="U388" t="str">
            <v/>
          </cell>
        </row>
        <row r="389">
          <cell r="U389" t="str">
            <v/>
          </cell>
        </row>
        <row r="390">
          <cell r="U390" t="str">
            <v/>
          </cell>
        </row>
        <row r="391">
          <cell r="U391" t="str">
            <v/>
          </cell>
        </row>
        <row r="392">
          <cell r="U392" t="str">
            <v/>
          </cell>
        </row>
        <row r="393">
          <cell r="U393" t="str">
            <v/>
          </cell>
        </row>
        <row r="394">
          <cell r="U394" t="str">
            <v/>
          </cell>
        </row>
        <row r="395">
          <cell r="U395" t="str">
            <v/>
          </cell>
        </row>
        <row r="396">
          <cell r="U396" t="str">
            <v/>
          </cell>
        </row>
        <row r="397">
          <cell r="U397" t="str">
            <v/>
          </cell>
        </row>
        <row r="398">
          <cell r="U398" t="str">
            <v/>
          </cell>
        </row>
        <row r="399">
          <cell r="U399" t="str">
            <v/>
          </cell>
        </row>
        <row r="400">
          <cell r="U400" t="str">
            <v/>
          </cell>
        </row>
        <row r="401">
          <cell r="U401" t="str">
            <v/>
          </cell>
        </row>
        <row r="402">
          <cell r="U402" t="str">
            <v/>
          </cell>
        </row>
        <row r="403">
          <cell r="U403" t="str">
            <v/>
          </cell>
        </row>
        <row r="404">
          <cell r="U404" t="str">
            <v/>
          </cell>
        </row>
        <row r="405">
          <cell r="U405" t="str">
            <v/>
          </cell>
        </row>
        <row r="406">
          <cell r="U406" t="str">
            <v/>
          </cell>
        </row>
        <row r="407">
          <cell r="U407" t="str">
            <v/>
          </cell>
        </row>
        <row r="408">
          <cell r="U408" t="str">
            <v/>
          </cell>
        </row>
        <row r="409">
          <cell r="U409" t="str">
            <v/>
          </cell>
        </row>
        <row r="410">
          <cell r="U410" t="str">
            <v/>
          </cell>
        </row>
        <row r="411">
          <cell r="U411" t="str">
            <v/>
          </cell>
        </row>
        <row r="412">
          <cell r="U412" t="str">
            <v/>
          </cell>
        </row>
        <row r="413">
          <cell r="U413" t="str">
            <v/>
          </cell>
        </row>
        <row r="414">
          <cell r="U414" t="str">
            <v/>
          </cell>
        </row>
        <row r="415">
          <cell r="U415" t="str">
            <v/>
          </cell>
        </row>
        <row r="416">
          <cell r="U416" t="str">
            <v/>
          </cell>
        </row>
        <row r="417">
          <cell r="U417" t="str">
            <v/>
          </cell>
        </row>
        <row r="418">
          <cell r="U418" t="str">
            <v/>
          </cell>
        </row>
        <row r="419">
          <cell r="U419" t="str">
            <v/>
          </cell>
        </row>
        <row r="420">
          <cell r="U420" t="str">
            <v/>
          </cell>
        </row>
        <row r="421">
          <cell r="U421" t="str">
            <v/>
          </cell>
        </row>
        <row r="422">
          <cell r="U422" t="str">
            <v/>
          </cell>
        </row>
        <row r="423">
          <cell r="U423" t="str">
            <v/>
          </cell>
        </row>
        <row r="424">
          <cell r="U424" t="str">
            <v/>
          </cell>
        </row>
        <row r="425">
          <cell r="U425" t="str">
            <v/>
          </cell>
        </row>
        <row r="426">
          <cell r="U426" t="str">
            <v/>
          </cell>
        </row>
        <row r="427">
          <cell r="U427" t="str">
            <v/>
          </cell>
        </row>
        <row r="428">
          <cell r="U428" t="str">
            <v/>
          </cell>
        </row>
        <row r="429">
          <cell r="U429" t="str">
            <v/>
          </cell>
        </row>
        <row r="430">
          <cell r="U430" t="str">
            <v/>
          </cell>
        </row>
        <row r="431">
          <cell r="U431" t="str">
            <v/>
          </cell>
        </row>
        <row r="432">
          <cell r="U432" t="str">
            <v/>
          </cell>
        </row>
        <row r="433">
          <cell r="U433" t="str">
            <v/>
          </cell>
        </row>
        <row r="434">
          <cell r="U434" t="str">
            <v/>
          </cell>
        </row>
        <row r="435">
          <cell r="U435" t="str">
            <v/>
          </cell>
        </row>
        <row r="436">
          <cell r="U436" t="str">
            <v/>
          </cell>
        </row>
        <row r="437">
          <cell r="U437" t="str">
            <v/>
          </cell>
        </row>
        <row r="438">
          <cell r="U438" t="str">
            <v/>
          </cell>
        </row>
        <row r="439">
          <cell r="U439" t="str">
            <v/>
          </cell>
        </row>
        <row r="440">
          <cell r="U440" t="str">
            <v/>
          </cell>
        </row>
        <row r="441">
          <cell r="U441" t="str">
            <v/>
          </cell>
        </row>
        <row r="442">
          <cell r="U442" t="str">
            <v/>
          </cell>
        </row>
        <row r="443">
          <cell r="U443" t="str">
            <v/>
          </cell>
        </row>
        <row r="444">
          <cell r="U444" t="str">
            <v/>
          </cell>
        </row>
        <row r="445">
          <cell r="U445" t="str">
            <v/>
          </cell>
        </row>
        <row r="446">
          <cell r="U446" t="str">
            <v/>
          </cell>
        </row>
        <row r="447">
          <cell r="U447" t="str">
            <v/>
          </cell>
        </row>
        <row r="448">
          <cell r="U448" t="str">
            <v/>
          </cell>
        </row>
        <row r="449">
          <cell r="U449" t="str">
            <v/>
          </cell>
        </row>
        <row r="450">
          <cell r="U450" t="str">
            <v/>
          </cell>
        </row>
        <row r="451">
          <cell r="U451" t="str">
            <v/>
          </cell>
        </row>
        <row r="452">
          <cell r="U452" t="str">
            <v/>
          </cell>
        </row>
        <row r="453">
          <cell r="U453" t="str">
            <v/>
          </cell>
        </row>
        <row r="454">
          <cell r="U454" t="str">
            <v/>
          </cell>
        </row>
        <row r="455">
          <cell r="U455" t="str">
            <v/>
          </cell>
        </row>
        <row r="456">
          <cell r="U456" t="str">
            <v/>
          </cell>
        </row>
        <row r="457">
          <cell r="U457" t="str">
            <v/>
          </cell>
        </row>
        <row r="458">
          <cell r="U458" t="str">
            <v/>
          </cell>
        </row>
        <row r="459">
          <cell r="U459" t="str">
            <v/>
          </cell>
        </row>
        <row r="460">
          <cell r="U460" t="str">
            <v/>
          </cell>
        </row>
        <row r="461">
          <cell r="U461" t="str">
            <v/>
          </cell>
        </row>
        <row r="462">
          <cell r="U462" t="str">
            <v/>
          </cell>
        </row>
        <row r="463">
          <cell r="U463" t="str">
            <v/>
          </cell>
        </row>
        <row r="464">
          <cell r="U464" t="str">
            <v/>
          </cell>
        </row>
        <row r="465">
          <cell r="U465" t="str">
            <v/>
          </cell>
        </row>
        <row r="466">
          <cell r="U466" t="str">
            <v/>
          </cell>
        </row>
        <row r="467">
          <cell r="U467" t="str">
            <v/>
          </cell>
        </row>
        <row r="468">
          <cell r="U468" t="str">
            <v/>
          </cell>
        </row>
        <row r="469">
          <cell r="U469" t="str">
            <v/>
          </cell>
        </row>
        <row r="470">
          <cell r="U470" t="str">
            <v/>
          </cell>
        </row>
        <row r="471">
          <cell r="U471" t="str">
            <v/>
          </cell>
        </row>
        <row r="472">
          <cell r="U472" t="str">
            <v/>
          </cell>
        </row>
        <row r="473">
          <cell r="U473" t="str">
            <v/>
          </cell>
        </row>
        <row r="474">
          <cell r="U474" t="str">
            <v/>
          </cell>
        </row>
        <row r="475">
          <cell r="U475" t="str">
            <v/>
          </cell>
        </row>
        <row r="476">
          <cell r="U476" t="str">
            <v/>
          </cell>
        </row>
        <row r="477">
          <cell r="U477" t="str">
            <v/>
          </cell>
        </row>
        <row r="478">
          <cell r="U478" t="str">
            <v/>
          </cell>
        </row>
        <row r="479">
          <cell r="U479" t="str">
            <v/>
          </cell>
        </row>
        <row r="480">
          <cell r="U480" t="str">
            <v/>
          </cell>
        </row>
        <row r="481">
          <cell r="U481" t="str">
            <v/>
          </cell>
        </row>
        <row r="482">
          <cell r="U482" t="str">
            <v/>
          </cell>
        </row>
        <row r="483">
          <cell r="U483" t="str">
            <v/>
          </cell>
        </row>
        <row r="484">
          <cell r="U484" t="str">
            <v/>
          </cell>
        </row>
        <row r="485">
          <cell r="U485" t="str">
            <v/>
          </cell>
        </row>
        <row r="486">
          <cell r="U486" t="str">
            <v/>
          </cell>
        </row>
        <row r="487">
          <cell r="U487" t="str">
            <v/>
          </cell>
        </row>
        <row r="488">
          <cell r="U488" t="str">
            <v/>
          </cell>
        </row>
        <row r="489">
          <cell r="U489" t="str">
            <v/>
          </cell>
        </row>
        <row r="490">
          <cell r="U490" t="str">
            <v/>
          </cell>
        </row>
        <row r="491">
          <cell r="U491" t="str">
            <v/>
          </cell>
        </row>
        <row r="492">
          <cell r="U492" t="str">
            <v/>
          </cell>
        </row>
        <row r="493">
          <cell r="U493" t="str">
            <v/>
          </cell>
        </row>
        <row r="494">
          <cell r="U494" t="str">
            <v/>
          </cell>
        </row>
        <row r="495">
          <cell r="U495" t="str">
            <v/>
          </cell>
        </row>
        <row r="496">
          <cell r="U496" t="str">
            <v/>
          </cell>
        </row>
        <row r="497">
          <cell r="U497" t="str">
            <v/>
          </cell>
        </row>
        <row r="498">
          <cell r="U498" t="str">
            <v/>
          </cell>
        </row>
      </sheetData>
      <sheetData sheetId="3">
        <row r="5">
          <cell r="O5">
            <v>17</v>
          </cell>
        </row>
      </sheetData>
      <sheetData sheetId="4"/>
      <sheetData sheetId="5"/>
      <sheetData sheetId="6"/>
      <sheetData sheetId="7"/>
      <sheetData sheetId="8"/>
      <sheetData sheetId="9" refreshError="1"/>
    </sheetDataSet>
  </externalBook>
</externalLink>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theme="2" tint="-0.249977111117893"/>
    <pageSetUpPr fitToPage="1"/>
  </sheetPr>
  <dimension ref="A1:AJ33"/>
  <sheetViews>
    <sheetView tabSelected="1" topLeftCell="G15" zoomScale="60" zoomScaleNormal="60" workbookViewId="0">
      <selection activeCell="W15" sqref="W15"/>
    </sheetView>
  </sheetViews>
  <sheetFormatPr baseColWidth="10" defaultColWidth="11.42578125" defaultRowHeight="15.75" x14ac:dyDescent="0.25"/>
  <cols>
    <col min="1" max="1" width="33.28515625" style="95" customWidth="1"/>
    <col min="2" max="2" width="45.42578125" style="95" customWidth="1"/>
    <col min="3" max="3" width="17.5703125" style="95" customWidth="1"/>
    <col min="4" max="4" width="38.28515625" style="95" customWidth="1"/>
    <col min="5" max="5" width="11.85546875" style="95" customWidth="1"/>
    <col min="6" max="6" width="42.7109375" style="95" customWidth="1"/>
    <col min="7" max="7" width="11.7109375" style="95" customWidth="1"/>
    <col min="8" max="8" width="10.28515625" style="95" customWidth="1"/>
    <col min="9" max="9" width="12" style="95" customWidth="1"/>
    <col min="10" max="10" width="11.5703125" style="95" customWidth="1"/>
    <col min="11" max="11" width="12.140625" style="95" bestFit="1" customWidth="1"/>
    <col min="12" max="12" width="12.42578125" style="95" customWidth="1"/>
    <col min="13" max="13" width="11.85546875" style="95" bestFit="1" customWidth="1"/>
    <col min="14" max="14" width="12" style="95" customWidth="1"/>
    <col min="15" max="15" width="12.5703125" style="159" customWidth="1"/>
    <col min="16" max="16" width="14.28515625" style="95" customWidth="1"/>
    <col min="17" max="17" width="14.5703125" style="95" customWidth="1"/>
    <col min="18" max="18" width="20.28515625" style="95" customWidth="1"/>
    <col min="19" max="19" width="10.42578125" style="95" customWidth="1"/>
    <col min="20" max="20" width="11.5703125" style="95" customWidth="1"/>
    <col min="21" max="21" width="10.140625" style="95" customWidth="1"/>
    <col min="22" max="22" width="11.28515625" style="94" customWidth="1"/>
    <col min="23" max="23" width="15.5703125" style="94" customWidth="1"/>
    <col min="24" max="24" width="11.42578125" style="95" customWidth="1"/>
    <col min="25" max="25" width="18.140625" style="95" customWidth="1"/>
    <col min="26" max="26" width="16.85546875" style="97" customWidth="1"/>
    <col min="27" max="27" width="14.85546875" style="97" customWidth="1"/>
    <col min="28" max="28" width="18.7109375" style="97" customWidth="1"/>
    <col min="29" max="29" width="28.28515625" style="98" customWidth="1"/>
    <col min="30" max="30" width="28.28515625" style="99" customWidth="1"/>
    <col min="31" max="31" width="25.140625" style="95" customWidth="1"/>
    <col min="32" max="32" width="23" style="100" customWidth="1"/>
    <col min="33" max="33" width="29.42578125" style="100" customWidth="1"/>
    <col min="34" max="34" width="255.5703125" style="100" customWidth="1"/>
    <col min="35" max="35" width="51.140625" style="94" customWidth="1"/>
    <col min="36" max="36" width="71.5703125" style="95" customWidth="1"/>
    <col min="37" max="16384" width="11.42578125" style="95"/>
  </cols>
  <sheetData>
    <row r="1" spans="1:36" ht="20.25" customHeight="1" x14ac:dyDescent="0.2">
      <c r="A1" s="176"/>
      <c r="B1" s="176"/>
      <c r="C1" s="176"/>
      <c r="D1" s="176"/>
      <c r="E1" s="176"/>
      <c r="F1" s="176"/>
      <c r="G1" s="176"/>
      <c r="H1" s="176"/>
      <c r="I1" s="176"/>
      <c r="J1" s="176"/>
      <c r="K1" s="176"/>
      <c r="L1" s="176"/>
      <c r="M1" s="176"/>
      <c r="N1" s="176"/>
      <c r="O1" s="176"/>
      <c r="P1" s="176"/>
      <c r="Q1" s="176"/>
      <c r="R1" s="176"/>
      <c r="S1" s="176"/>
      <c r="T1" s="176"/>
      <c r="U1" s="176"/>
      <c r="V1" s="176"/>
      <c r="W1" s="176"/>
      <c r="X1" s="176"/>
      <c r="Y1" s="176"/>
      <c r="Z1" s="176"/>
      <c r="AA1" s="176"/>
      <c r="AB1" s="176"/>
      <c r="AC1" s="176"/>
      <c r="AD1" s="176"/>
      <c r="AE1" s="176"/>
      <c r="AF1" s="176"/>
      <c r="AG1" s="155"/>
      <c r="AH1" s="96" t="s">
        <v>192</v>
      </c>
    </row>
    <row r="2" spans="1:36" ht="22.5" customHeight="1" x14ac:dyDescent="0.2">
      <c r="A2" s="176"/>
      <c r="B2" s="176"/>
      <c r="C2" s="176"/>
      <c r="D2" s="176"/>
      <c r="E2" s="176"/>
      <c r="F2" s="176"/>
      <c r="G2" s="176"/>
      <c r="H2" s="176"/>
      <c r="I2" s="176"/>
      <c r="J2" s="176"/>
      <c r="K2" s="176"/>
      <c r="L2" s="176"/>
      <c r="M2" s="176"/>
      <c r="N2" s="176"/>
      <c r="O2" s="176"/>
      <c r="P2" s="176"/>
      <c r="Q2" s="176"/>
      <c r="R2" s="176"/>
      <c r="S2" s="176"/>
      <c r="T2" s="176"/>
      <c r="U2" s="176"/>
      <c r="V2" s="176"/>
      <c r="W2" s="176"/>
      <c r="X2" s="176"/>
      <c r="Y2" s="176"/>
      <c r="Z2" s="176"/>
      <c r="AA2" s="176"/>
      <c r="AB2" s="176"/>
      <c r="AC2" s="176"/>
      <c r="AD2" s="176"/>
      <c r="AE2" s="176"/>
      <c r="AF2" s="176"/>
      <c r="AG2" s="154"/>
      <c r="AH2" s="96" t="s">
        <v>214</v>
      </c>
    </row>
    <row r="3" spans="1:36" ht="28.5" customHeight="1" x14ac:dyDescent="0.2">
      <c r="A3" s="176"/>
      <c r="B3" s="176"/>
      <c r="C3" s="176"/>
      <c r="D3" s="176"/>
      <c r="E3" s="176"/>
      <c r="F3" s="176"/>
      <c r="G3" s="176"/>
      <c r="H3" s="176"/>
      <c r="I3" s="176"/>
      <c r="J3" s="176"/>
      <c r="K3" s="176"/>
      <c r="L3" s="176"/>
      <c r="M3" s="176"/>
      <c r="N3" s="176"/>
      <c r="O3" s="176"/>
      <c r="P3" s="176"/>
      <c r="Q3" s="176"/>
      <c r="R3" s="176"/>
      <c r="S3" s="176"/>
      <c r="T3" s="176"/>
      <c r="U3" s="176"/>
      <c r="V3" s="176"/>
      <c r="W3" s="176"/>
      <c r="X3" s="176"/>
      <c r="Y3" s="176"/>
      <c r="Z3" s="176"/>
      <c r="AA3" s="176"/>
      <c r="AB3" s="176"/>
      <c r="AC3" s="176"/>
      <c r="AD3" s="176"/>
      <c r="AE3" s="176"/>
      <c r="AF3" s="176"/>
      <c r="AG3" s="154"/>
      <c r="AH3" s="96" t="s">
        <v>215</v>
      </c>
    </row>
    <row r="4" spans="1:36" x14ac:dyDescent="0.2">
      <c r="A4" s="176"/>
      <c r="B4" s="176"/>
      <c r="C4" s="176"/>
      <c r="D4" s="176"/>
      <c r="E4" s="176"/>
      <c r="F4" s="176"/>
      <c r="G4" s="176"/>
      <c r="H4" s="176"/>
      <c r="I4" s="176"/>
      <c r="J4" s="176"/>
      <c r="K4" s="176"/>
      <c r="L4" s="176"/>
      <c r="M4" s="176"/>
      <c r="N4" s="176"/>
      <c r="O4" s="176"/>
      <c r="P4" s="176"/>
      <c r="Q4" s="176"/>
      <c r="R4" s="176"/>
      <c r="S4" s="176"/>
      <c r="T4" s="176"/>
      <c r="U4" s="176"/>
      <c r="V4" s="176"/>
      <c r="W4" s="176"/>
      <c r="X4" s="176"/>
      <c r="Y4" s="176"/>
      <c r="Z4" s="176"/>
      <c r="AA4" s="176"/>
      <c r="AB4" s="176"/>
      <c r="AC4" s="176"/>
      <c r="AD4" s="176"/>
      <c r="AE4" s="176"/>
      <c r="AF4" s="176"/>
      <c r="AG4" s="154"/>
      <c r="AH4" s="96" t="s">
        <v>193</v>
      </c>
    </row>
    <row r="5" spans="1:36" hidden="1" x14ac:dyDescent="0.25"/>
    <row r="6" spans="1:36" ht="33" customHeight="1" x14ac:dyDescent="0.25">
      <c r="A6" s="101" t="s">
        <v>0</v>
      </c>
      <c r="B6" s="102" t="s">
        <v>187</v>
      </c>
    </row>
    <row r="7" spans="1:36" ht="59.25" customHeight="1" x14ac:dyDescent="0.25">
      <c r="A7" s="103" t="s">
        <v>1</v>
      </c>
      <c r="B7" s="104" t="s">
        <v>226</v>
      </c>
      <c r="C7" s="105"/>
      <c r="D7" s="105"/>
      <c r="E7" s="105"/>
      <c r="F7" s="105"/>
      <c r="G7" s="105"/>
      <c r="H7" s="105"/>
      <c r="I7" s="105"/>
      <c r="J7" s="105"/>
      <c r="K7" s="105"/>
      <c r="L7" s="105"/>
      <c r="M7" s="105"/>
      <c r="N7" s="105"/>
      <c r="O7" s="105"/>
      <c r="P7" s="105"/>
      <c r="Q7" s="105"/>
      <c r="R7" s="105"/>
      <c r="S7" s="105"/>
      <c r="T7" s="105"/>
      <c r="U7" s="105"/>
      <c r="V7" s="167"/>
      <c r="W7" s="167"/>
      <c r="X7" s="105"/>
      <c r="Y7" s="105"/>
      <c r="Z7" s="106"/>
      <c r="AA7" s="106"/>
      <c r="AB7" s="106"/>
      <c r="AC7" s="107"/>
      <c r="AD7" s="108"/>
      <c r="AE7" s="109"/>
    </row>
    <row r="8" spans="1:36" s="100" customFormat="1" ht="39" customHeight="1" x14ac:dyDescent="0.25">
      <c r="A8" s="181" t="s">
        <v>179</v>
      </c>
      <c r="B8" s="182"/>
      <c r="C8" s="182"/>
      <c r="D8" s="182"/>
      <c r="E8" s="182"/>
      <c r="F8" s="182"/>
      <c r="G8" s="182"/>
      <c r="H8" s="183"/>
      <c r="I8" s="110"/>
      <c r="J8" s="110"/>
      <c r="K8" s="180" t="s">
        <v>198</v>
      </c>
      <c r="L8" s="180"/>
      <c r="M8" s="180"/>
      <c r="N8" s="180"/>
      <c r="O8" s="180"/>
      <c r="P8" s="180"/>
      <c r="Q8" s="180"/>
      <c r="R8" s="180"/>
      <c r="S8" s="180"/>
      <c r="T8" s="180"/>
      <c r="U8" s="180"/>
      <c r="V8" s="180"/>
      <c r="W8" s="180"/>
      <c r="X8" s="180"/>
      <c r="Y8" s="180"/>
      <c r="Z8" s="180"/>
      <c r="AA8" s="180"/>
      <c r="AB8" s="180"/>
      <c r="AC8" s="177" t="s">
        <v>208</v>
      </c>
      <c r="AD8" s="177"/>
      <c r="AE8" s="177"/>
      <c r="AF8" s="178" t="s">
        <v>2</v>
      </c>
      <c r="AG8" s="178"/>
      <c r="AH8" s="178"/>
      <c r="AI8" s="111"/>
    </row>
    <row r="9" spans="1:36" s="100" customFormat="1" ht="58.5" customHeight="1" x14ac:dyDescent="0.25">
      <c r="A9" s="184"/>
      <c r="B9" s="185"/>
      <c r="C9" s="185"/>
      <c r="D9" s="185"/>
      <c r="E9" s="185"/>
      <c r="F9" s="185"/>
      <c r="G9" s="185"/>
      <c r="H9" s="186"/>
      <c r="I9" s="112"/>
      <c r="J9" s="112"/>
      <c r="K9" s="180" t="s">
        <v>199</v>
      </c>
      <c r="L9" s="180"/>
      <c r="M9" s="180"/>
      <c r="N9" s="180"/>
      <c r="O9" s="180"/>
      <c r="P9" s="180"/>
      <c r="Q9" s="180"/>
      <c r="R9" s="180"/>
      <c r="S9" s="180" t="s">
        <v>200</v>
      </c>
      <c r="T9" s="180"/>
      <c r="U9" s="180"/>
      <c r="V9" s="180"/>
      <c r="W9" s="180"/>
      <c r="X9" s="180"/>
      <c r="Y9" s="180"/>
      <c r="Z9" s="180"/>
      <c r="AA9" s="179" t="s">
        <v>201</v>
      </c>
      <c r="AB9" s="179"/>
      <c r="AC9" s="177"/>
      <c r="AD9" s="177"/>
      <c r="AE9" s="177"/>
      <c r="AF9" s="178"/>
      <c r="AG9" s="178"/>
      <c r="AH9" s="178"/>
      <c r="AI9" s="111"/>
    </row>
    <row r="10" spans="1:36" s="100" customFormat="1" ht="102" customHeight="1" x14ac:dyDescent="0.25">
      <c r="A10" s="113" t="s">
        <v>8</v>
      </c>
      <c r="B10" s="113" t="s">
        <v>9</v>
      </c>
      <c r="C10" s="113" t="s">
        <v>3</v>
      </c>
      <c r="D10" s="113" t="s">
        <v>4</v>
      </c>
      <c r="E10" s="113" t="s">
        <v>5</v>
      </c>
      <c r="F10" s="113" t="s">
        <v>6</v>
      </c>
      <c r="G10" s="113" t="s">
        <v>7</v>
      </c>
      <c r="H10" s="113" t="s">
        <v>195</v>
      </c>
      <c r="I10" s="113" t="s">
        <v>196</v>
      </c>
      <c r="J10" s="113" t="s">
        <v>197</v>
      </c>
      <c r="K10" s="114" t="s">
        <v>10</v>
      </c>
      <c r="L10" s="114" t="s">
        <v>11</v>
      </c>
      <c r="M10" s="114" t="s">
        <v>12</v>
      </c>
      <c r="N10" s="114" t="s">
        <v>13</v>
      </c>
      <c r="O10" s="114" t="s">
        <v>14</v>
      </c>
      <c r="P10" s="114" t="s">
        <v>15</v>
      </c>
      <c r="Q10" s="115" t="s">
        <v>202</v>
      </c>
      <c r="R10" s="115" t="s">
        <v>203</v>
      </c>
      <c r="S10" s="116" t="s">
        <v>180</v>
      </c>
      <c r="T10" s="115" t="s">
        <v>16</v>
      </c>
      <c r="U10" s="115" t="s">
        <v>17</v>
      </c>
      <c r="V10" s="115" t="s">
        <v>18</v>
      </c>
      <c r="W10" s="115" t="s">
        <v>19</v>
      </c>
      <c r="X10" s="115" t="s">
        <v>20</v>
      </c>
      <c r="Y10" s="115" t="s">
        <v>204</v>
      </c>
      <c r="Z10" s="115" t="s">
        <v>205</v>
      </c>
      <c r="AA10" s="115" t="s">
        <v>206</v>
      </c>
      <c r="AB10" s="115" t="s">
        <v>207</v>
      </c>
      <c r="AC10" s="117" t="s">
        <v>209</v>
      </c>
      <c r="AD10" s="117" t="s">
        <v>210</v>
      </c>
      <c r="AE10" s="118" t="s">
        <v>211</v>
      </c>
      <c r="AF10" s="119" t="s">
        <v>212</v>
      </c>
      <c r="AG10" s="119" t="s">
        <v>213</v>
      </c>
      <c r="AH10" s="119" t="s">
        <v>21</v>
      </c>
      <c r="AI10" s="111"/>
    </row>
    <row r="11" spans="1:36" s="94" customFormat="1" ht="211.5" customHeight="1" x14ac:dyDescent="0.2">
      <c r="A11" s="120" t="s">
        <v>22</v>
      </c>
      <c r="B11" s="120" t="s">
        <v>23</v>
      </c>
      <c r="C11" s="121">
        <v>240210</v>
      </c>
      <c r="D11" s="120" t="s">
        <v>175</v>
      </c>
      <c r="E11" s="122" t="s">
        <v>24</v>
      </c>
      <c r="F11" s="120" t="s">
        <v>181</v>
      </c>
      <c r="G11" s="122" t="s">
        <v>25</v>
      </c>
      <c r="H11" s="123">
        <v>0</v>
      </c>
      <c r="I11" s="123">
        <v>1</v>
      </c>
      <c r="J11" s="123">
        <v>2</v>
      </c>
      <c r="K11" s="124">
        <v>0</v>
      </c>
      <c r="L11" s="125">
        <v>0</v>
      </c>
      <c r="M11" s="123">
        <v>0</v>
      </c>
      <c r="N11" s="157">
        <v>0</v>
      </c>
      <c r="O11" s="124">
        <v>0</v>
      </c>
      <c r="P11" s="125">
        <v>1</v>
      </c>
      <c r="Q11" s="126">
        <f>+SUM(K11:P11)</f>
        <v>1</v>
      </c>
      <c r="R11" s="127">
        <f>Q11/J11</f>
        <v>0.5</v>
      </c>
      <c r="S11" s="128">
        <v>0</v>
      </c>
      <c r="T11" s="128">
        <v>0</v>
      </c>
      <c r="U11" s="128">
        <v>0</v>
      </c>
      <c r="V11" s="128">
        <v>0</v>
      </c>
      <c r="W11" s="129" t="s">
        <v>186</v>
      </c>
      <c r="X11" s="125">
        <v>1</v>
      </c>
      <c r="Y11" s="130">
        <f>+SUM(S11:X11)</f>
        <v>1</v>
      </c>
      <c r="Z11" s="131">
        <f>+Y11/J11</f>
        <v>0.5</v>
      </c>
      <c r="AA11" s="132">
        <f>+Q11+Y11</f>
        <v>2</v>
      </c>
      <c r="AB11" s="175">
        <f>AA11/J11</f>
        <v>1</v>
      </c>
      <c r="AC11" s="169">
        <v>264463667</v>
      </c>
      <c r="AD11" s="169">
        <v>247859491</v>
      </c>
      <c r="AE11" s="161">
        <f t="shared" ref="AE11" si="0">AD11/AC11</f>
        <v>0.9372156629742262</v>
      </c>
      <c r="AF11" s="133" t="s">
        <v>216</v>
      </c>
      <c r="AG11" s="162" t="s">
        <v>227</v>
      </c>
      <c r="AH11" s="172" t="s">
        <v>235</v>
      </c>
      <c r="AI11" s="164"/>
    </row>
    <row r="12" spans="1:36" s="94" customFormat="1" ht="240" x14ac:dyDescent="0.2">
      <c r="A12" s="120" t="s">
        <v>42</v>
      </c>
      <c r="B12" s="120" t="s">
        <v>43</v>
      </c>
      <c r="C12" s="210">
        <v>240211</v>
      </c>
      <c r="D12" s="207" t="s">
        <v>177</v>
      </c>
      <c r="E12" s="134" t="s">
        <v>44</v>
      </c>
      <c r="F12" s="120" t="s">
        <v>45</v>
      </c>
      <c r="G12" s="134" t="s">
        <v>25</v>
      </c>
      <c r="H12" s="134">
        <v>450</v>
      </c>
      <c r="I12" s="134">
        <v>450</v>
      </c>
      <c r="J12" s="134">
        <v>600</v>
      </c>
      <c r="K12" s="125">
        <v>63</v>
      </c>
      <c r="L12" s="125">
        <v>19</v>
      </c>
      <c r="M12" s="123">
        <v>0</v>
      </c>
      <c r="N12" s="157">
        <v>0</v>
      </c>
      <c r="O12" s="125">
        <v>41</v>
      </c>
      <c r="P12" s="124">
        <v>0</v>
      </c>
      <c r="Q12" s="130">
        <f>+SUM(K12:P12)</f>
        <v>123</v>
      </c>
      <c r="R12" s="127">
        <f>+Q12/J12</f>
        <v>0.20499999999999999</v>
      </c>
      <c r="S12" s="128">
        <v>59</v>
      </c>
      <c r="T12" s="128">
        <v>65</v>
      </c>
      <c r="U12" s="128">
        <v>0</v>
      </c>
      <c r="V12" s="128">
        <v>95</v>
      </c>
      <c r="W12" s="129">
        <v>238</v>
      </c>
      <c r="X12" s="125">
        <v>20</v>
      </c>
      <c r="Y12" s="130">
        <f>+SUM(S12:X12)</f>
        <v>477</v>
      </c>
      <c r="Z12" s="135">
        <f t="shared" ref="Z12:Z18" si="1">+Y12/J12</f>
        <v>0.79500000000000004</v>
      </c>
      <c r="AA12" s="132">
        <f>+Q12+Y12</f>
        <v>600</v>
      </c>
      <c r="AB12" s="175">
        <f>+AA12/J12</f>
        <v>1</v>
      </c>
      <c r="AC12" s="192">
        <v>84341965539</v>
      </c>
      <c r="AD12" s="195">
        <v>79567829425</v>
      </c>
      <c r="AE12" s="198">
        <f>AD12/AC12</f>
        <v>0.94339548428246645</v>
      </c>
      <c r="AF12" s="133" t="s">
        <v>217</v>
      </c>
      <c r="AG12" s="162" t="s">
        <v>228</v>
      </c>
      <c r="AH12" s="172" t="s">
        <v>236</v>
      </c>
      <c r="AI12" s="165"/>
    </row>
    <row r="13" spans="1:36" s="94" customFormat="1" ht="352.5" customHeight="1" x14ac:dyDescent="0.2">
      <c r="A13" s="120" t="s">
        <v>38</v>
      </c>
      <c r="B13" s="120" t="s">
        <v>39</v>
      </c>
      <c r="C13" s="211"/>
      <c r="D13" s="208"/>
      <c r="E13" s="136" t="s">
        <v>40</v>
      </c>
      <c r="F13" s="120" t="s">
        <v>41</v>
      </c>
      <c r="G13" s="136" t="s">
        <v>25</v>
      </c>
      <c r="H13" s="136">
        <v>1000</v>
      </c>
      <c r="I13" s="136">
        <v>817</v>
      </c>
      <c r="J13" s="136">
        <v>5000</v>
      </c>
      <c r="K13" s="125">
        <v>81</v>
      </c>
      <c r="L13" s="125">
        <v>72</v>
      </c>
      <c r="M13" s="125">
        <v>276</v>
      </c>
      <c r="N13" s="158">
        <v>16</v>
      </c>
      <c r="O13" s="125">
        <v>425</v>
      </c>
      <c r="P13" s="125">
        <v>293</v>
      </c>
      <c r="Q13" s="130">
        <f>+SUM(K13:P13)</f>
        <v>1163</v>
      </c>
      <c r="R13" s="127">
        <f t="shared" ref="R13:R17" si="2">+Q13/J13</f>
        <v>0.2326</v>
      </c>
      <c r="S13" s="128">
        <v>486</v>
      </c>
      <c r="T13" s="128">
        <v>851</v>
      </c>
      <c r="U13" s="128">
        <v>337</v>
      </c>
      <c r="V13" s="128">
        <v>170</v>
      </c>
      <c r="W13" s="129">
        <v>35</v>
      </c>
      <c r="X13" s="125">
        <v>38</v>
      </c>
      <c r="Y13" s="130">
        <f>+SUM(S13:X13)</f>
        <v>1917</v>
      </c>
      <c r="Z13" s="135">
        <f t="shared" si="1"/>
        <v>0.38340000000000002</v>
      </c>
      <c r="AA13" s="132">
        <f>+Q13+Y13</f>
        <v>3080</v>
      </c>
      <c r="AB13" s="174">
        <f>+AA13/J13</f>
        <v>0.61599999999999999</v>
      </c>
      <c r="AC13" s="193"/>
      <c r="AD13" s="196"/>
      <c r="AE13" s="199"/>
      <c r="AF13" s="133" t="s">
        <v>218</v>
      </c>
      <c r="AG13" s="162" t="s">
        <v>229</v>
      </c>
      <c r="AH13" s="172" t="s">
        <v>237</v>
      </c>
      <c r="AI13" s="163"/>
      <c r="AJ13" s="153"/>
    </row>
    <row r="14" spans="1:36" s="94" customFormat="1" ht="334.5" customHeight="1" x14ac:dyDescent="0.2">
      <c r="A14" s="120" t="s">
        <v>47</v>
      </c>
      <c r="B14" s="120" t="s">
        <v>48</v>
      </c>
      <c r="C14" s="212"/>
      <c r="D14" s="209"/>
      <c r="E14" s="134" t="s">
        <v>49</v>
      </c>
      <c r="F14" s="120" t="s">
        <v>46</v>
      </c>
      <c r="G14" s="137" t="s">
        <v>25</v>
      </c>
      <c r="H14" s="137">
        <v>150</v>
      </c>
      <c r="I14" s="137">
        <v>174</v>
      </c>
      <c r="J14" s="137">
        <v>450</v>
      </c>
      <c r="K14" s="124">
        <v>0</v>
      </c>
      <c r="L14" s="125">
        <v>31</v>
      </c>
      <c r="M14" s="125">
        <v>28</v>
      </c>
      <c r="N14" s="157">
        <v>0</v>
      </c>
      <c r="O14" s="125">
        <v>51</v>
      </c>
      <c r="P14" s="125">
        <v>31</v>
      </c>
      <c r="Q14" s="130">
        <f>+SUM(K14:P14)</f>
        <v>141</v>
      </c>
      <c r="R14" s="127">
        <f>+Q14/J14</f>
        <v>0.31333333333333335</v>
      </c>
      <c r="S14" s="128">
        <v>41</v>
      </c>
      <c r="T14" s="128">
        <v>42</v>
      </c>
      <c r="U14" s="128">
        <v>77</v>
      </c>
      <c r="V14" s="128">
        <v>34</v>
      </c>
      <c r="W14" s="129">
        <v>4</v>
      </c>
      <c r="X14" s="125">
        <v>111</v>
      </c>
      <c r="Y14" s="130">
        <f>+SUM(S14:X14)</f>
        <v>309</v>
      </c>
      <c r="Z14" s="135">
        <f t="shared" si="1"/>
        <v>0.68666666666666665</v>
      </c>
      <c r="AA14" s="132">
        <f>+Q14+Y14</f>
        <v>450</v>
      </c>
      <c r="AB14" s="175">
        <f>+AA14/J14</f>
        <v>1</v>
      </c>
      <c r="AC14" s="194"/>
      <c r="AD14" s="197"/>
      <c r="AE14" s="200"/>
      <c r="AF14" s="138" t="s">
        <v>219</v>
      </c>
      <c r="AG14" s="162" t="s">
        <v>230</v>
      </c>
      <c r="AH14" s="172" t="s">
        <v>238</v>
      </c>
      <c r="AI14" s="165"/>
    </row>
    <row r="15" spans="1:36" s="94" customFormat="1" ht="409.6" customHeight="1" x14ac:dyDescent="0.2">
      <c r="A15" s="120" t="s">
        <v>183</v>
      </c>
      <c r="B15" s="139" t="s">
        <v>184</v>
      </c>
      <c r="C15" s="210">
        <v>240198</v>
      </c>
      <c r="D15" s="204" t="s">
        <v>176</v>
      </c>
      <c r="E15" s="140" t="s">
        <v>33</v>
      </c>
      <c r="F15" s="120" t="s">
        <v>185</v>
      </c>
      <c r="G15" s="137" t="s">
        <v>25</v>
      </c>
      <c r="H15" s="140">
        <v>2816</v>
      </c>
      <c r="I15" s="140">
        <v>2646</v>
      </c>
      <c r="J15" s="140">
        <v>2700</v>
      </c>
      <c r="K15" s="125">
        <v>2279</v>
      </c>
      <c r="L15" s="125">
        <v>2265</v>
      </c>
      <c r="M15" s="125">
        <v>2258</v>
      </c>
      <c r="N15" s="158">
        <v>2236</v>
      </c>
      <c r="O15" s="125">
        <v>2235</v>
      </c>
      <c r="P15" s="125">
        <v>2234</v>
      </c>
      <c r="Q15" s="130">
        <f>+(K15+L15+M15+N15+O15+P15)/6</f>
        <v>2251.1666666666665</v>
      </c>
      <c r="R15" s="127">
        <f>+Q15/J15</f>
        <v>0.83376543209876541</v>
      </c>
      <c r="S15" s="152">
        <v>2236</v>
      </c>
      <c r="T15" s="152">
        <v>2231</v>
      </c>
      <c r="U15" s="152">
        <v>2244</v>
      </c>
      <c r="V15" s="152">
        <v>2230</v>
      </c>
      <c r="W15" s="125">
        <v>2235</v>
      </c>
      <c r="X15" s="125">
        <v>2241</v>
      </c>
      <c r="Y15" s="130">
        <f>+(K15+L15+M15+N15+O15+P15+S15+T15+U15+V15+W15+X15)/12</f>
        <v>2243.6666666666665</v>
      </c>
      <c r="Z15" s="135">
        <f>+Y15/J15</f>
        <v>0.83098765432098765</v>
      </c>
      <c r="AA15" s="132">
        <f>+Y15</f>
        <v>2243.6666666666665</v>
      </c>
      <c r="AB15" s="175">
        <f>AA15/J15</f>
        <v>0.83098765432098765</v>
      </c>
      <c r="AC15" s="201">
        <v>46288615557</v>
      </c>
      <c r="AD15" s="201">
        <v>44584014679</v>
      </c>
      <c r="AE15" s="198">
        <f>AD15/AC15</f>
        <v>0.96317451154051159</v>
      </c>
      <c r="AF15" s="133" t="s">
        <v>220</v>
      </c>
      <c r="AG15" s="162" t="s">
        <v>194</v>
      </c>
      <c r="AH15" s="172" t="s">
        <v>239</v>
      </c>
      <c r="AI15" s="164"/>
    </row>
    <row r="16" spans="1:36" s="94" customFormat="1" ht="252.75" customHeight="1" x14ac:dyDescent="0.2">
      <c r="A16" s="120" t="s">
        <v>34</v>
      </c>
      <c r="B16" s="120" t="s">
        <v>35</v>
      </c>
      <c r="C16" s="211"/>
      <c r="D16" s="205"/>
      <c r="E16" s="140" t="s">
        <v>36</v>
      </c>
      <c r="F16" s="120" t="s">
        <v>37</v>
      </c>
      <c r="G16" s="137" t="s">
        <v>25</v>
      </c>
      <c r="H16" s="140">
        <v>200</v>
      </c>
      <c r="I16" s="140">
        <v>327</v>
      </c>
      <c r="J16" s="140">
        <v>1300</v>
      </c>
      <c r="K16" s="125">
        <v>3</v>
      </c>
      <c r="L16" s="125">
        <v>4</v>
      </c>
      <c r="M16" s="125">
        <v>26</v>
      </c>
      <c r="N16" s="158">
        <v>14</v>
      </c>
      <c r="O16" s="125">
        <v>16</v>
      </c>
      <c r="P16" s="125">
        <v>19</v>
      </c>
      <c r="Q16" s="130">
        <f>+SUM(K16:P16)</f>
        <v>82</v>
      </c>
      <c r="R16" s="127">
        <f t="shared" si="2"/>
        <v>6.3076923076923072E-2</v>
      </c>
      <c r="S16" s="128">
        <v>36</v>
      </c>
      <c r="T16" s="128">
        <v>25</v>
      </c>
      <c r="U16" s="128">
        <v>64</v>
      </c>
      <c r="V16" s="128">
        <v>32</v>
      </c>
      <c r="W16" s="129">
        <v>18</v>
      </c>
      <c r="X16" s="125">
        <v>412</v>
      </c>
      <c r="Y16" s="130">
        <f>+SUM(S16:X16)</f>
        <v>587</v>
      </c>
      <c r="Z16" s="135">
        <f>+Y16/J16</f>
        <v>0.45153846153846156</v>
      </c>
      <c r="AA16" s="132">
        <f>+Q16+Y16</f>
        <v>669</v>
      </c>
      <c r="AB16" s="174">
        <f>+AA16/J16</f>
        <v>0.51461538461538459</v>
      </c>
      <c r="AC16" s="202"/>
      <c r="AD16" s="202"/>
      <c r="AE16" s="199"/>
      <c r="AF16" s="133" t="s">
        <v>223</v>
      </c>
      <c r="AG16" s="162" t="s">
        <v>234</v>
      </c>
      <c r="AH16" s="172" t="s">
        <v>240</v>
      </c>
      <c r="AI16" s="164"/>
    </row>
    <row r="17" spans="1:35" s="94" customFormat="1" ht="409.5" customHeight="1" x14ac:dyDescent="0.2">
      <c r="A17" s="120" t="s">
        <v>26</v>
      </c>
      <c r="B17" s="120" t="s">
        <v>27</v>
      </c>
      <c r="C17" s="212"/>
      <c r="D17" s="206"/>
      <c r="E17" s="140" t="s">
        <v>28</v>
      </c>
      <c r="F17" s="120" t="s">
        <v>29</v>
      </c>
      <c r="G17" s="122" t="s">
        <v>25</v>
      </c>
      <c r="H17" s="129">
        <v>2500</v>
      </c>
      <c r="I17" s="129">
        <v>5179</v>
      </c>
      <c r="J17" s="129">
        <v>2500</v>
      </c>
      <c r="K17" s="141">
        <v>506</v>
      </c>
      <c r="L17" s="151">
        <v>773</v>
      </c>
      <c r="M17" s="152">
        <v>1059</v>
      </c>
      <c r="N17" s="152">
        <v>348</v>
      </c>
      <c r="O17" s="125">
        <v>770</v>
      </c>
      <c r="P17" s="125">
        <v>756</v>
      </c>
      <c r="Q17" s="130">
        <f>+SUM(K17:P17)</f>
        <v>4212</v>
      </c>
      <c r="R17" s="127">
        <f t="shared" si="2"/>
        <v>1.6848000000000001</v>
      </c>
      <c r="S17" s="128">
        <v>333</v>
      </c>
      <c r="T17" s="128">
        <v>104</v>
      </c>
      <c r="U17" s="128">
        <v>95</v>
      </c>
      <c r="V17" s="128">
        <v>85</v>
      </c>
      <c r="W17" s="129">
        <v>45</v>
      </c>
      <c r="X17" s="125">
        <v>31</v>
      </c>
      <c r="Y17" s="130">
        <f>+SUM(S17:X17)</f>
        <v>693</v>
      </c>
      <c r="Z17" s="131">
        <f>+Y17/J17</f>
        <v>0.2772</v>
      </c>
      <c r="AA17" s="132">
        <f>+Q17+Y17</f>
        <v>4905</v>
      </c>
      <c r="AB17" s="175">
        <f>AA17/J17</f>
        <v>1.962</v>
      </c>
      <c r="AC17" s="203"/>
      <c r="AD17" s="203"/>
      <c r="AE17" s="200"/>
      <c r="AF17" s="133" t="s">
        <v>221</v>
      </c>
      <c r="AG17" s="162" t="s">
        <v>231</v>
      </c>
      <c r="AH17" s="171" t="s">
        <v>232</v>
      </c>
      <c r="AI17" s="164"/>
    </row>
    <row r="18" spans="1:35" s="94" customFormat="1" ht="385.5" customHeight="1" x14ac:dyDescent="0.2">
      <c r="A18" s="120" t="s">
        <v>30</v>
      </c>
      <c r="B18" s="120" t="s">
        <v>31</v>
      </c>
      <c r="C18" s="121">
        <v>240209</v>
      </c>
      <c r="D18" s="120" t="s">
        <v>178</v>
      </c>
      <c r="E18" s="140" t="s">
        <v>32</v>
      </c>
      <c r="F18" s="120" t="s">
        <v>188</v>
      </c>
      <c r="G18" s="122" t="s">
        <v>25</v>
      </c>
      <c r="H18" s="129">
        <v>100</v>
      </c>
      <c r="I18" s="129">
        <v>101</v>
      </c>
      <c r="J18" s="129">
        <v>100</v>
      </c>
      <c r="K18" s="125">
        <v>13</v>
      </c>
      <c r="L18" s="125">
        <v>54</v>
      </c>
      <c r="M18" s="125">
        <v>12</v>
      </c>
      <c r="N18" s="158">
        <v>60</v>
      </c>
      <c r="O18" s="125">
        <v>14</v>
      </c>
      <c r="P18" s="125">
        <v>99</v>
      </c>
      <c r="Q18" s="130">
        <f>+SUM(K18:P18)</f>
        <v>252</v>
      </c>
      <c r="R18" s="127">
        <f>+Q18/J18</f>
        <v>2.52</v>
      </c>
      <c r="S18" s="128">
        <v>5</v>
      </c>
      <c r="T18" s="128">
        <v>22</v>
      </c>
      <c r="U18" s="128">
        <v>10</v>
      </c>
      <c r="V18" s="128">
        <v>12</v>
      </c>
      <c r="W18" s="129">
        <v>0</v>
      </c>
      <c r="X18" s="125">
        <v>0</v>
      </c>
      <c r="Y18" s="130">
        <f>+SUM(S18:X18)</f>
        <v>49</v>
      </c>
      <c r="Z18" s="131">
        <f t="shared" si="1"/>
        <v>0.49</v>
      </c>
      <c r="AA18" s="132">
        <f>+Q18+Y18</f>
        <v>301</v>
      </c>
      <c r="AB18" s="175">
        <f>AA18/J18</f>
        <v>3.01</v>
      </c>
      <c r="AC18" s="169">
        <v>286500000</v>
      </c>
      <c r="AD18" s="169">
        <v>272799797</v>
      </c>
      <c r="AE18" s="161">
        <f>AD18/AC18</f>
        <v>0.95218079232111696</v>
      </c>
      <c r="AF18" s="133" t="s">
        <v>222</v>
      </c>
      <c r="AG18" s="162" t="s">
        <v>233</v>
      </c>
      <c r="AH18" s="173" t="s">
        <v>241</v>
      </c>
      <c r="AI18" s="166"/>
    </row>
    <row r="19" spans="1:35" ht="26.25" customHeight="1" x14ac:dyDescent="0.25">
      <c r="V19" s="97"/>
      <c r="W19" s="170"/>
      <c r="AD19" s="98"/>
      <c r="AE19" s="156"/>
      <c r="AH19" s="111"/>
      <c r="AI19" s="142"/>
    </row>
    <row r="20" spans="1:35" x14ac:dyDescent="0.25">
      <c r="V20" s="97"/>
      <c r="W20" s="170"/>
    </row>
    <row r="21" spans="1:35" x14ac:dyDescent="0.25">
      <c r="V21" s="97"/>
      <c r="W21" s="170"/>
      <c r="AD21" s="98"/>
    </row>
    <row r="22" spans="1:35" x14ac:dyDescent="0.25">
      <c r="A22" s="105" t="s">
        <v>50</v>
      </c>
      <c r="B22" s="105"/>
      <c r="C22" s="105"/>
      <c r="V22" s="97"/>
      <c r="W22" s="170"/>
    </row>
    <row r="23" spans="1:35" ht="20.25" customHeight="1" x14ac:dyDescent="0.25">
      <c r="A23" s="191"/>
      <c r="B23" s="191"/>
      <c r="C23" s="191"/>
      <c r="D23" s="191"/>
      <c r="E23" s="191"/>
      <c r="F23" s="191"/>
      <c r="G23" s="143"/>
      <c r="H23" s="143"/>
      <c r="I23" s="143"/>
      <c r="J23" s="143"/>
      <c r="V23" s="97"/>
      <c r="W23" s="170"/>
    </row>
    <row r="24" spans="1:35" x14ac:dyDescent="0.25">
      <c r="A24" s="143"/>
      <c r="B24" s="143"/>
      <c r="C24" s="143"/>
      <c r="V24" s="97"/>
      <c r="W24" s="170"/>
    </row>
    <row r="25" spans="1:35" ht="7.5" customHeight="1" x14ac:dyDescent="0.25">
      <c r="A25" s="143"/>
      <c r="B25" s="143"/>
      <c r="C25" s="143"/>
      <c r="V25" s="97"/>
      <c r="W25" s="170"/>
    </row>
    <row r="26" spans="1:35" x14ac:dyDescent="0.25">
      <c r="A26" s="105" t="s">
        <v>51</v>
      </c>
      <c r="V26" s="97"/>
      <c r="W26" s="170"/>
    </row>
    <row r="27" spans="1:35" ht="34.5" customHeight="1" x14ac:dyDescent="0.25">
      <c r="A27" s="190" t="s">
        <v>189</v>
      </c>
      <c r="B27" s="190"/>
      <c r="C27" s="144"/>
      <c r="D27" s="93"/>
      <c r="E27" s="93"/>
      <c r="F27" s="93"/>
      <c r="G27" s="93"/>
      <c r="H27" s="93"/>
      <c r="I27" s="93"/>
      <c r="J27" s="93"/>
      <c r="V27" s="97"/>
      <c r="W27" s="170"/>
    </row>
    <row r="28" spans="1:35" ht="36.75" customHeight="1" x14ac:dyDescent="0.25">
      <c r="A28" s="190" t="s">
        <v>190</v>
      </c>
      <c r="B28" s="190"/>
      <c r="C28" s="145"/>
      <c r="D28" s="93"/>
      <c r="E28" s="93"/>
      <c r="F28" s="93"/>
      <c r="G28" s="93"/>
      <c r="H28" s="93"/>
      <c r="I28" s="93"/>
      <c r="J28" s="93"/>
      <c r="V28" s="97"/>
      <c r="W28" s="170"/>
    </row>
    <row r="29" spans="1:35" ht="33.75" customHeight="1" x14ac:dyDescent="0.25">
      <c r="A29" s="190" t="s">
        <v>191</v>
      </c>
      <c r="B29" s="190"/>
      <c r="C29" s="146"/>
      <c r="D29" s="93"/>
      <c r="E29" s="93"/>
      <c r="F29" s="93"/>
      <c r="G29" s="93"/>
      <c r="H29" s="93"/>
      <c r="I29" s="93"/>
      <c r="J29" s="93"/>
    </row>
    <row r="30" spans="1:35" ht="33.75" customHeight="1" x14ac:dyDescent="0.25">
      <c r="A30" s="93"/>
      <c r="B30" s="93"/>
      <c r="C30" s="93"/>
      <c r="D30" s="93"/>
      <c r="E30" s="93"/>
      <c r="F30" s="93"/>
      <c r="G30" s="93"/>
      <c r="H30" s="93"/>
      <c r="I30" s="93"/>
      <c r="J30" s="93"/>
    </row>
    <row r="31" spans="1:35" ht="36" customHeight="1" x14ac:dyDescent="0.2">
      <c r="A31" s="187" t="s">
        <v>52</v>
      </c>
      <c r="B31" s="147" t="s">
        <v>53</v>
      </c>
      <c r="C31" s="188" t="s">
        <v>54</v>
      </c>
      <c r="D31" s="148" t="s">
        <v>182</v>
      </c>
      <c r="E31" s="189" t="s">
        <v>55</v>
      </c>
      <c r="F31" s="149" t="s">
        <v>224</v>
      </c>
      <c r="G31" s="93"/>
      <c r="H31" s="93"/>
      <c r="I31" s="93"/>
      <c r="J31" s="93"/>
      <c r="K31" s="93"/>
      <c r="L31" s="93"/>
      <c r="M31" s="93"/>
      <c r="N31" s="93"/>
      <c r="O31" s="160"/>
      <c r="P31" s="93"/>
      <c r="Q31" s="93"/>
      <c r="R31" s="93"/>
      <c r="S31" s="93"/>
      <c r="T31" s="93"/>
      <c r="U31" s="93"/>
      <c r="V31" s="168"/>
      <c r="W31" s="168"/>
      <c r="X31" s="93"/>
      <c r="Y31" s="93"/>
      <c r="Z31" s="93"/>
      <c r="AA31" s="93"/>
      <c r="AB31" s="93"/>
      <c r="AC31" s="93"/>
      <c r="AD31" s="93"/>
    </row>
    <row r="32" spans="1:35" ht="34.5" customHeight="1" x14ac:dyDescent="0.2">
      <c r="A32" s="187"/>
      <c r="B32" s="147" t="s">
        <v>56</v>
      </c>
      <c r="C32" s="188"/>
      <c r="D32" s="147" t="s">
        <v>56</v>
      </c>
      <c r="E32" s="189"/>
      <c r="F32" s="150" t="s">
        <v>225</v>
      </c>
      <c r="G32" s="93"/>
      <c r="H32" s="93"/>
      <c r="I32" s="93"/>
      <c r="J32" s="93"/>
      <c r="K32" s="93"/>
      <c r="L32" s="93"/>
      <c r="M32" s="93"/>
      <c r="N32" s="93"/>
      <c r="O32" s="160"/>
      <c r="P32" s="93"/>
      <c r="Q32" s="93"/>
      <c r="R32" s="93"/>
      <c r="S32" s="93"/>
      <c r="T32" s="93"/>
      <c r="U32" s="93"/>
      <c r="V32" s="168"/>
      <c r="W32" s="168"/>
      <c r="X32" s="93"/>
      <c r="Y32" s="93"/>
      <c r="Z32" s="93"/>
      <c r="AA32" s="93"/>
      <c r="AB32" s="93"/>
      <c r="AC32" s="93"/>
      <c r="AD32" s="93"/>
    </row>
    <row r="33" spans="1:30" x14ac:dyDescent="0.2">
      <c r="A33" s="93"/>
      <c r="B33" s="93"/>
      <c r="C33" s="93"/>
      <c r="D33" s="93"/>
      <c r="E33" s="93"/>
      <c r="F33" s="93"/>
      <c r="G33" s="93"/>
      <c r="H33" s="93"/>
      <c r="I33" s="93"/>
      <c r="J33" s="93"/>
      <c r="K33" s="93"/>
      <c r="L33" s="93"/>
      <c r="M33" s="93"/>
      <c r="N33" s="93"/>
      <c r="O33" s="160"/>
      <c r="P33" s="93"/>
      <c r="Q33" s="93"/>
      <c r="R33" s="93"/>
      <c r="S33" s="93"/>
      <c r="T33" s="93"/>
      <c r="U33" s="93"/>
      <c r="V33" s="168"/>
      <c r="W33" s="168"/>
      <c r="X33" s="93"/>
      <c r="Y33" s="93"/>
      <c r="Z33" s="93"/>
      <c r="AA33" s="93"/>
      <c r="AB33" s="93"/>
      <c r="AC33" s="93"/>
      <c r="AD33" s="93"/>
    </row>
  </sheetData>
  <mergeCells count="25">
    <mergeCell ref="A27:B27"/>
    <mergeCell ref="A23:F23"/>
    <mergeCell ref="AC12:AC14"/>
    <mergeCell ref="AD12:AD14"/>
    <mergeCell ref="AE12:AE14"/>
    <mergeCell ref="AD15:AD17"/>
    <mergeCell ref="AC15:AC17"/>
    <mergeCell ref="AE15:AE17"/>
    <mergeCell ref="D15:D17"/>
    <mergeCell ref="D12:D14"/>
    <mergeCell ref="C12:C14"/>
    <mergeCell ref="C15:C17"/>
    <mergeCell ref="A31:A32"/>
    <mergeCell ref="C31:C32"/>
    <mergeCell ref="E31:E32"/>
    <mergeCell ref="A29:B29"/>
    <mergeCell ref="A28:B28"/>
    <mergeCell ref="A1:AF4"/>
    <mergeCell ref="AC8:AE9"/>
    <mergeCell ref="AF8:AH9"/>
    <mergeCell ref="AA9:AB9"/>
    <mergeCell ref="K8:AB8"/>
    <mergeCell ref="A8:H9"/>
    <mergeCell ref="S9:Z9"/>
    <mergeCell ref="K9:R9"/>
  </mergeCells>
  <phoneticPr fontId="42" type="noConversion"/>
  <pageMargins left="0.25" right="0.25" top="0.75" bottom="0.75" header="0.3" footer="0.3"/>
  <pageSetup scale="57" fitToHeight="0" orientation="landscape"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G86"/>
  <sheetViews>
    <sheetView showGridLines="0" topLeftCell="A25" zoomScale="85" zoomScaleNormal="85" workbookViewId="0">
      <selection activeCell="B41" sqref="B41"/>
    </sheetView>
  </sheetViews>
  <sheetFormatPr baseColWidth="10" defaultColWidth="11.42578125" defaultRowHeight="15" x14ac:dyDescent="0.25"/>
  <cols>
    <col min="1" max="1" width="44.42578125" style="28" customWidth="1"/>
    <col min="2" max="2" width="63.5703125" customWidth="1"/>
    <col min="3" max="3" width="24" style="29" customWidth="1"/>
    <col min="4" max="4" width="23.5703125" style="29" customWidth="1"/>
    <col min="5" max="5" width="34.85546875" style="29" customWidth="1"/>
    <col min="6" max="6" width="37.42578125" customWidth="1"/>
    <col min="7" max="7" width="20.5703125" customWidth="1"/>
  </cols>
  <sheetData>
    <row r="1" spans="1:5" s="4" customFormat="1" ht="45" x14ac:dyDescent="0.25">
      <c r="A1" s="1" t="s">
        <v>57</v>
      </c>
      <c r="B1" s="2" t="s">
        <v>58</v>
      </c>
      <c r="C1" s="2" t="s">
        <v>59</v>
      </c>
      <c r="D1" s="2" t="s">
        <v>60</v>
      </c>
      <c r="E1" s="3" t="s">
        <v>61</v>
      </c>
    </row>
    <row r="2" spans="1:5" x14ac:dyDescent="0.25">
      <c r="A2" s="5" t="s">
        <v>62</v>
      </c>
      <c r="B2" s="6">
        <v>462837515</v>
      </c>
      <c r="C2" s="6">
        <v>458544520.75015002</v>
      </c>
      <c r="D2" s="6">
        <f t="shared" ref="D2:D24" si="0">+B2-C2</f>
        <v>4292994.2498499751</v>
      </c>
      <c r="E2" s="7"/>
    </row>
    <row r="3" spans="1:5" ht="24" x14ac:dyDescent="0.25">
      <c r="A3" s="8" t="s">
        <v>63</v>
      </c>
      <c r="B3" s="9">
        <v>14321969830</v>
      </c>
      <c r="C3" s="9">
        <v>22744637270.214577</v>
      </c>
      <c r="D3" s="10">
        <f>+B3-C3</f>
        <v>-8422667440.2145767</v>
      </c>
      <c r="E3" s="11" t="s">
        <v>64</v>
      </c>
    </row>
    <row r="4" spans="1:5" x14ac:dyDescent="0.25">
      <c r="A4" s="5" t="s">
        <v>65</v>
      </c>
      <c r="B4" s="6">
        <v>41513478872</v>
      </c>
      <c r="C4" s="6">
        <v>40772810534.447693</v>
      </c>
      <c r="D4" s="6">
        <f t="shared" si="0"/>
        <v>740668337.55230713</v>
      </c>
      <c r="E4" s="7"/>
    </row>
    <row r="5" spans="1:5" ht="45" x14ac:dyDescent="0.25">
      <c r="A5" s="12" t="s">
        <v>66</v>
      </c>
      <c r="B5" s="6">
        <v>17609115631</v>
      </c>
      <c r="C5" s="6">
        <v>12578571952.608334</v>
      </c>
      <c r="D5" s="6">
        <f t="shared" si="0"/>
        <v>5030543678.3916664</v>
      </c>
      <c r="E5" s="7"/>
    </row>
    <row r="6" spans="1:5" x14ac:dyDescent="0.25">
      <c r="A6" s="5" t="s">
        <v>67</v>
      </c>
      <c r="B6" s="6">
        <v>1795538738</v>
      </c>
      <c r="C6" s="6">
        <v>148615160.66496599</v>
      </c>
      <c r="D6" s="6">
        <f t="shared" si="0"/>
        <v>1646923577.3350339</v>
      </c>
      <c r="E6" s="7"/>
    </row>
    <row r="7" spans="1:5" x14ac:dyDescent="0.25">
      <c r="A7" s="5" t="s">
        <v>68</v>
      </c>
      <c r="B7" s="6">
        <v>5027695390</v>
      </c>
      <c r="C7" s="6">
        <v>4126412237.5356622</v>
      </c>
      <c r="D7" s="6">
        <f t="shared" si="0"/>
        <v>901283152.46433783</v>
      </c>
      <c r="E7" s="7"/>
    </row>
    <row r="8" spans="1:5" x14ac:dyDescent="0.25">
      <c r="A8" s="5" t="s">
        <v>69</v>
      </c>
      <c r="B8" s="6">
        <v>284805801</v>
      </c>
      <c r="C8" s="6">
        <v>284805801.37796807</v>
      </c>
      <c r="D8" s="6">
        <f t="shared" si="0"/>
        <v>-0.37796807289123535</v>
      </c>
      <c r="E8" s="7"/>
    </row>
    <row r="9" spans="1:5" x14ac:dyDescent="0.25">
      <c r="A9" s="5" t="s">
        <v>70</v>
      </c>
      <c r="B9" s="6">
        <v>1060000000</v>
      </c>
      <c r="C9" s="6">
        <v>955211693.6768893</v>
      </c>
      <c r="D9" s="6">
        <f t="shared" si="0"/>
        <v>104788306.3231107</v>
      </c>
      <c r="E9" s="7"/>
    </row>
    <row r="10" spans="1:5" ht="24" x14ac:dyDescent="0.25">
      <c r="A10" s="13" t="s">
        <v>71</v>
      </c>
      <c r="B10" s="14">
        <v>1339252071</v>
      </c>
      <c r="C10" s="14">
        <v>1339252071.3330276</v>
      </c>
      <c r="D10" s="14">
        <f t="shared" si="0"/>
        <v>-0.33302760124206543</v>
      </c>
      <c r="E10" s="15" t="s">
        <v>72</v>
      </c>
    </row>
    <row r="11" spans="1:5" x14ac:dyDescent="0.25">
      <c r="A11" s="5" t="s">
        <v>73</v>
      </c>
      <c r="B11" s="6">
        <v>434351340</v>
      </c>
      <c r="C11" s="6">
        <v>317674487.30708599</v>
      </c>
      <c r="D11" s="6">
        <f t="shared" si="0"/>
        <v>116676852.69291401</v>
      </c>
      <c r="E11" s="7"/>
    </row>
    <row r="12" spans="1:5" x14ac:dyDescent="0.25">
      <c r="A12" s="5" t="s">
        <v>74</v>
      </c>
      <c r="B12" s="6">
        <v>146000000</v>
      </c>
      <c r="C12" s="6">
        <v>145739698.41422197</v>
      </c>
      <c r="D12" s="6">
        <f t="shared" si="0"/>
        <v>260301.58577802777</v>
      </c>
      <c r="E12" s="7"/>
    </row>
    <row r="13" spans="1:5" ht="30" x14ac:dyDescent="0.25">
      <c r="A13" s="16" t="s">
        <v>75</v>
      </c>
      <c r="B13" s="14">
        <v>7831590388</v>
      </c>
      <c r="C13" s="14">
        <v>7115239857.4586487</v>
      </c>
      <c r="D13" s="14">
        <f t="shared" si="0"/>
        <v>716350530.54135132</v>
      </c>
      <c r="E13" s="17"/>
    </row>
    <row r="14" spans="1:5" ht="45" x14ac:dyDescent="0.25">
      <c r="A14" s="16" t="s">
        <v>76</v>
      </c>
      <c r="B14" s="14">
        <v>16041260647</v>
      </c>
      <c r="C14" s="14">
        <v>6601774947.3160334</v>
      </c>
      <c r="D14" s="14">
        <f t="shared" si="0"/>
        <v>9439485699.6839676</v>
      </c>
      <c r="E14" s="15"/>
    </row>
    <row r="15" spans="1:5" x14ac:dyDescent="0.25">
      <c r="A15" s="5" t="s">
        <v>77</v>
      </c>
      <c r="B15" s="6">
        <v>50000000</v>
      </c>
      <c r="C15" s="6">
        <v>49897706.387439996</v>
      </c>
      <c r="D15" s="6">
        <f t="shared" si="0"/>
        <v>102293.612560004</v>
      </c>
      <c r="E15" s="7"/>
    </row>
    <row r="16" spans="1:5" x14ac:dyDescent="0.25">
      <c r="A16" s="5" t="s">
        <v>78</v>
      </c>
      <c r="B16" s="6">
        <v>274833082</v>
      </c>
      <c r="C16" s="6">
        <v>273710549.38619</v>
      </c>
      <c r="D16" s="6">
        <f t="shared" si="0"/>
        <v>1122532.6138100028</v>
      </c>
      <c r="E16" s="7"/>
    </row>
    <row r="17" spans="1:7" ht="16.5" customHeight="1" x14ac:dyDescent="0.25">
      <c r="A17" s="18" t="s">
        <v>79</v>
      </c>
      <c r="B17" s="19">
        <v>1768461537</v>
      </c>
      <c r="C17" s="19">
        <v>1768461537</v>
      </c>
      <c r="D17" s="19">
        <f t="shared" si="0"/>
        <v>0</v>
      </c>
      <c r="E17" s="7"/>
    </row>
    <row r="18" spans="1:7" x14ac:dyDescent="0.25">
      <c r="A18" s="18" t="s">
        <v>80</v>
      </c>
      <c r="B18" s="19">
        <v>1495909812</v>
      </c>
      <c r="C18" s="19">
        <v>1495909812</v>
      </c>
      <c r="D18" s="19">
        <f t="shared" si="0"/>
        <v>0</v>
      </c>
      <c r="E18" s="7"/>
    </row>
    <row r="19" spans="1:7" x14ac:dyDescent="0.25">
      <c r="A19" s="18" t="s">
        <v>81</v>
      </c>
      <c r="B19" s="19">
        <v>3104297472</v>
      </c>
      <c r="C19" s="19">
        <v>3104297472</v>
      </c>
      <c r="D19" s="19">
        <f t="shared" si="0"/>
        <v>0</v>
      </c>
      <c r="E19" s="7"/>
    </row>
    <row r="20" spans="1:7" x14ac:dyDescent="0.25">
      <c r="A20" s="18" t="s">
        <v>82</v>
      </c>
      <c r="B20" s="19">
        <v>257506262</v>
      </c>
      <c r="C20" s="19">
        <v>257506262</v>
      </c>
      <c r="D20" s="19">
        <f t="shared" si="0"/>
        <v>0</v>
      </c>
      <c r="E20" s="7"/>
    </row>
    <row r="21" spans="1:7" x14ac:dyDescent="0.25">
      <c r="A21" s="18" t="s">
        <v>83</v>
      </c>
      <c r="B21" s="19">
        <v>8588622123</v>
      </c>
      <c r="C21" s="19">
        <v>8588622123</v>
      </c>
      <c r="D21" s="19">
        <f t="shared" si="0"/>
        <v>0</v>
      </c>
      <c r="E21" s="7"/>
    </row>
    <row r="22" spans="1:7" x14ac:dyDescent="0.25">
      <c r="A22" s="20" t="s">
        <v>84</v>
      </c>
      <c r="B22" s="21">
        <v>5000000000</v>
      </c>
      <c r="C22" s="21">
        <v>5000000000</v>
      </c>
      <c r="D22" s="21">
        <f t="shared" si="0"/>
        <v>0</v>
      </c>
      <c r="E22" s="22" t="s">
        <v>85</v>
      </c>
    </row>
    <row r="23" spans="1:7" x14ac:dyDescent="0.25">
      <c r="A23" s="20" t="s">
        <v>86</v>
      </c>
      <c r="B23" s="21">
        <v>224000000</v>
      </c>
      <c r="C23" s="21">
        <v>224000000</v>
      </c>
      <c r="D23" s="21">
        <f t="shared" si="0"/>
        <v>0</v>
      </c>
      <c r="E23" s="22" t="s">
        <v>85</v>
      </c>
    </row>
    <row r="24" spans="1:7" ht="15.75" thickBot="1" x14ac:dyDescent="0.3">
      <c r="A24" s="23" t="s">
        <v>87</v>
      </c>
      <c r="B24" s="24">
        <v>825938353</v>
      </c>
      <c r="C24" s="24">
        <v>825938353</v>
      </c>
      <c r="D24" s="24">
        <f t="shared" si="0"/>
        <v>0</v>
      </c>
      <c r="E24" s="25"/>
    </row>
    <row r="25" spans="1:7" x14ac:dyDescent="0.25">
      <c r="A25" s="26" t="s">
        <v>88</v>
      </c>
      <c r="B25" s="27">
        <f>SUM(B2:B24)</f>
        <v>129457464864</v>
      </c>
      <c r="C25" s="27">
        <f t="shared" ref="C25" si="1">SUM(C2:C24)</f>
        <v>119177634047.87888</v>
      </c>
      <c r="D25" s="27">
        <f>SUM(D2:D24)</f>
        <v>10279830816.121115</v>
      </c>
      <c r="E25"/>
    </row>
    <row r="26" spans="1:7" x14ac:dyDescent="0.25">
      <c r="E26" s="30"/>
    </row>
    <row r="29" spans="1:7" x14ac:dyDescent="0.25">
      <c r="A29" s="231" t="s">
        <v>89</v>
      </c>
      <c r="B29" s="231"/>
      <c r="C29" s="231"/>
      <c r="D29" s="231"/>
      <c r="E29" s="231"/>
      <c r="F29" s="231"/>
    </row>
    <row r="30" spans="1:7" x14ac:dyDescent="0.25">
      <c r="A30" s="31" t="s">
        <v>90</v>
      </c>
      <c r="B30" s="32" t="s">
        <v>91</v>
      </c>
      <c r="C30" s="33" t="s">
        <v>92</v>
      </c>
      <c r="D30" s="33" t="s">
        <v>93</v>
      </c>
      <c r="E30" s="33" t="s">
        <v>94</v>
      </c>
      <c r="F30" s="34" t="s">
        <v>95</v>
      </c>
      <c r="G30" s="34" t="s">
        <v>96</v>
      </c>
    </row>
    <row r="31" spans="1:7" ht="15" customHeight="1" x14ac:dyDescent="0.25">
      <c r="A31" s="215" t="s">
        <v>65</v>
      </c>
      <c r="B31" s="35" t="s">
        <v>97</v>
      </c>
      <c r="C31" s="232">
        <f>+D4</f>
        <v>740668337.55230713</v>
      </c>
      <c r="D31" s="36" t="s">
        <v>98</v>
      </c>
      <c r="E31" s="229"/>
      <c r="F31" s="213" t="s">
        <v>99</v>
      </c>
      <c r="G31" s="213" t="s">
        <v>100</v>
      </c>
    </row>
    <row r="32" spans="1:7" ht="23.25" thickBot="1" x14ac:dyDescent="0.3">
      <c r="A32" s="216"/>
      <c r="B32" s="37" t="s">
        <v>101</v>
      </c>
      <c r="C32" s="233"/>
      <c r="D32" s="38" t="s">
        <v>98</v>
      </c>
      <c r="E32" s="230"/>
      <c r="F32" s="225"/>
      <c r="G32" s="225"/>
    </row>
    <row r="33" spans="1:7" ht="15" customHeight="1" x14ac:dyDescent="0.25">
      <c r="A33" s="214" t="s">
        <v>66</v>
      </c>
      <c r="B33" s="39" t="s">
        <v>102</v>
      </c>
      <c r="C33" s="217">
        <f>+D5</f>
        <v>5030543678.3916664</v>
      </c>
      <c r="D33" s="227" t="s">
        <v>103</v>
      </c>
      <c r="E33" s="229"/>
      <c r="F33" s="40"/>
      <c r="G33" s="40"/>
    </row>
    <row r="34" spans="1:7" ht="81.75" customHeight="1" thickBot="1" x14ac:dyDescent="0.3">
      <c r="A34" s="216"/>
      <c r="B34" s="41" t="s">
        <v>104</v>
      </c>
      <c r="C34" s="219"/>
      <c r="D34" s="228"/>
      <c r="E34" s="230"/>
      <c r="F34" s="42" t="s">
        <v>105</v>
      </c>
      <c r="G34" s="42" t="s">
        <v>106</v>
      </c>
    </row>
    <row r="35" spans="1:7" ht="71.25" customHeight="1" thickBot="1" x14ac:dyDescent="0.3">
      <c r="A35" s="43" t="s">
        <v>67</v>
      </c>
      <c r="B35" s="44" t="s">
        <v>107</v>
      </c>
      <c r="C35" s="45">
        <f>+D6</f>
        <v>1646923577.3350339</v>
      </c>
      <c r="D35" s="38" t="s">
        <v>98</v>
      </c>
      <c r="E35" s="46" t="s">
        <v>108</v>
      </c>
      <c r="F35" s="42" t="s">
        <v>109</v>
      </c>
      <c r="G35" s="42" t="s">
        <v>110</v>
      </c>
    </row>
    <row r="36" spans="1:7" ht="45.75" customHeight="1" thickBot="1" x14ac:dyDescent="0.3">
      <c r="A36" s="43" t="s">
        <v>111</v>
      </c>
      <c r="B36" s="44" t="s">
        <v>112</v>
      </c>
      <c r="C36" s="45">
        <f>+D7</f>
        <v>901283152.46433783</v>
      </c>
      <c r="D36" s="38" t="s">
        <v>98</v>
      </c>
      <c r="E36" s="46" t="s">
        <v>113</v>
      </c>
      <c r="F36" s="42" t="s">
        <v>114</v>
      </c>
      <c r="G36" s="42" t="s">
        <v>115</v>
      </c>
    </row>
    <row r="37" spans="1:7" ht="18" customHeight="1" x14ac:dyDescent="0.25">
      <c r="A37" s="214" t="s">
        <v>70</v>
      </c>
      <c r="B37" s="35" t="s">
        <v>116</v>
      </c>
      <c r="C37" s="217"/>
      <c r="D37" s="36" t="s">
        <v>117</v>
      </c>
      <c r="E37" s="229" t="s">
        <v>118</v>
      </c>
      <c r="F37" s="224" t="s">
        <v>119</v>
      </c>
      <c r="G37" s="224" t="s">
        <v>120</v>
      </c>
    </row>
    <row r="38" spans="1:7" ht="27" customHeight="1" thickBot="1" x14ac:dyDescent="0.3">
      <c r="A38" s="216"/>
      <c r="B38" s="47" t="s">
        <v>121</v>
      </c>
      <c r="C38" s="219"/>
      <c r="D38" s="38"/>
      <c r="E38" s="230"/>
      <c r="F38" s="225"/>
      <c r="G38" s="225"/>
    </row>
    <row r="39" spans="1:7" ht="26.25" customHeight="1" x14ac:dyDescent="0.25">
      <c r="A39" s="215" t="s">
        <v>73</v>
      </c>
      <c r="B39" s="35" t="s">
        <v>122</v>
      </c>
      <c r="C39" s="217">
        <f>+D11</f>
        <v>116676852.69291401</v>
      </c>
      <c r="D39" s="36" t="s">
        <v>103</v>
      </c>
      <c r="E39" s="226" t="s">
        <v>123</v>
      </c>
      <c r="F39" s="224" t="s">
        <v>124</v>
      </c>
      <c r="G39" s="224" t="s">
        <v>125</v>
      </c>
    </row>
    <row r="40" spans="1:7" ht="30" customHeight="1" thickBot="1" x14ac:dyDescent="0.3">
      <c r="A40" s="216"/>
      <c r="B40" s="47" t="s">
        <v>126</v>
      </c>
      <c r="C40" s="219"/>
      <c r="D40" s="48"/>
      <c r="E40" s="221"/>
      <c r="F40" s="225"/>
      <c r="G40" s="225"/>
    </row>
    <row r="41" spans="1:7" x14ac:dyDescent="0.25">
      <c r="A41" s="214" t="s">
        <v>75</v>
      </c>
      <c r="B41" s="49" t="s">
        <v>127</v>
      </c>
      <c r="C41" s="217">
        <f>+D13</f>
        <v>716350530.54135132</v>
      </c>
      <c r="D41" s="36" t="s">
        <v>98</v>
      </c>
      <c r="E41" s="220" t="s">
        <v>128</v>
      </c>
      <c r="F41" s="40" t="s">
        <v>129</v>
      </c>
      <c r="G41" s="40" t="s">
        <v>130</v>
      </c>
    </row>
    <row r="42" spans="1:7" ht="24.75" x14ac:dyDescent="0.25">
      <c r="A42" s="215"/>
      <c r="B42" s="49" t="s">
        <v>131</v>
      </c>
      <c r="C42" s="218"/>
      <c r="D42" s="50" t="s">
        <v>132</v>
      </c>
      <c r="E42" s="220"/>
      <c r="F42" s="40"/>
      <c r="G42" s="40"/>
    </row>
    <row r="43" spans="1:7" ht="15.75" thickBot="1" x14ac:dyDescent="0.3">
      <c r="A43" s="216"/>
      <c r="B43" s="47" t="s">
        <v>133</v>
      </c>
      <c r="C43" s="219"/>
      <c r="D43" s="38" t="s">
        <v>117</v>
      </c>
      <c r="E43" s="221"/>
      <c r="F43" s="42" t="s">
        <v>134</v>
      </c>
      <c r="G43" s="42" t="s">
        <v>135</v>
      </c>
    </row>
    <row r="44" spans="1:7" ht="24.75" customHeight="1" x14ac:dyDescent="0.25">
      <c r="A44" s="214" t="s">
        <v>76</v>
      </c>
      <c r="B44" s="51" t="s">
        <v>136</v>
      </c>
      <c r="C44" s="217">
        <f>+D14</f>
        <v>9439485699.6839676</v>
      </c>
      <c r="D44" s="36" t="s">
        <v>98</v>
      </c>
      <c r="E44" s="222"/>
      <c r="F44" s="213" t="s">
        <v>137</v>
      </c>
      <c r="G44" s="213" t="s">
        <v>130</v>
      </c>
    </row>
    <row r="45" spans="1:7" ht="24.75" x14ac:dyDescent="0.25">
      <c r="A45" s="215"/>
      <c r="B45" s="52" t="s">
        <v>138</v>
      </c>
      <c r="C45" s="218"/>
      <c r="D45" s="36" t="s">
        <v>98</v>
      </c>
      <c r="E45" s="222"/>
      <c r="F45" s="213"/>
      <c r="G45" s="213"/>
    </row>
    <row r="46" spans="1:7" ht="25.5" customHeight="1" x14ac:dyDescent="0.25">
      <c r="A46" s="215"/>
      <c r="B46" s="53" t="s">
        <v>139</v>
      </c>
      <c r="C46" s="218"/>
      <c r="D46" s="36" t="s">
        <v>98</v>
      </c>
      <c r="E46" s="222"/>
      <c r="F46" s="213"/>
      <c r="G46" s="213"/>
    </row>
    <row r="47" spans="1:7" ht="41.25" customHeight="1" thickBot="1" x14ac:dyDescent="0.3">
      <c r="A47" s="216"/>
      <c r="B47" s="54" t="s">
        <v>140</v>
      </c>
      <c r="C47" s="219"/>
      <c r="D47" s="48"/>
      <c r="E47" s="223"/>
      <c r="F47" s="42" t="s">
        <v>141</v>
      </c>
      <c r="G47" s="42" t="s">
        <v>106</v>
      </c>
    </row>
    <row r="48" spans="1:7" x14ac:dyDescent="0.25">
      <c r="A48" s="55"/>
      <c r="B48" s="56" t="s">
        <v>142</v>
      </c>
      <c r="C48" s="57">
        <f>SUM(C31:C47)</f>
        <v>18591931828.661579</v>
      </c>
    </row>
    <row r="50" spans="1:5" x14ac:dyDescent="0.25">
      <c r="A50" s="58" t="s">
        <v>143</v>
      </c>
      <c r="B50" s="58"/>
      <c r="C50" s="58"/>
      <c r="D50" s="58"/>
      <c r="E50"/>
    </row>
    <row r="51" spans="1:5" x14ac:dyDescent="0.25">
      <c r="A51" s="59" t="s">
        <v>144</v>
      </c>
      <c r="B51" s="60" t="s">
        <v>92</v>
      </c>
      <c r="C51" s="60" t="s">
        <v>145</v>
      </c>
      <c r="D51" s="60" t="s">
        <v>146</v>
      </c>
      <c r="E51" s="61" t="s">
        <v>147</v>
      </c>
    </row>
    <row r="52" spans="1:5" ht="56.25" x14ac:dyDescent="0.25">
      <c r="A52" s="16" t="s">
        <v>76</v>
      </c>
      <c r="B52" s="62">
        <f>+D3</f>
        <v>-8422667440.2145767</v>
      </c>
      <c r="C52" s="63" t="s">
        <v>63</v>
      </c>
      <c r="D52" s="64" t="s">
        <v>148</v>
      </c>
      <c r="E52" s="65" t="s">
        <v>149</v>
      </c>
    </row>
    <row r="53" spans="1:5" ht="48" x14ac:dyDescent="0.25">
      <c r="A53" s="13" t="s">
        <v>68</v>
      </c>
      <c r="B53" s="66">
        <v>159027035</v>
      </c>
      <c r="C53" s="67" t="s">
        <v>69</v>
      </c>
      <c r="D53" s="68" t="s">
        <v>150</v>
      </c>
      <c r="E53" s="65" t="s">
        <v>151</v>
      </c>
    </row>
    <row r="54" spans="1:5" x14ac:dyDescent="0.25">
      <c r="A54"/>
      <c r="B54" s="29"/>
      <c r="E54"/>
    </row>
    <row r="55" spans="1:5" ht="15.75" thickBot="1" x14ac:dyDescent="0.3">
      <c r="A55"/>
      <c r="B55" s="29"/>
      <c r="E55"/>
    </row>
    <row r="56" spans="1:5" ht="15.75" x14ac:dyDescent="0.25">
      <c r="A56" s="69" t="s">
        <v>152</v>
      </c>
      <c r="B56" s="70"/>
      <c r="E56"/>
    </row>
    <row r="57" spans="1:5" x14ac:dyDescent="0.25">
      <c r="A57" s="71" t="s">
        <v>153</v>
      </c>
      <c r="B57" s="72" t="s">
        <v>92</v>
      </c>
      <c r="E57"/>
    </row>
    <row r="58" spans="1:5" x14ac:dyDescent="0.25">
      <c r="A58" s="5" t="s">
        <v>154</v>
      </c>
      <c r="B58" s="73">
        <f>+C78</f>
        <v>126052345944</v>
      </c>
      <c r="E58"/>
    </row>
    <row r="59" spans="1:5" x14ac:dyDescent="0.25">
      <c r="A59" s="5" t="s">
        <v>155</v>
      </c>
      <c r="B59" s="73">
        <f>+C83</f>
        <v>28064619790</v>
      </c>
      <c r="E59"/>
    </row>
    <row r="60" spans="1:5" ht="24" x14ac:dyDescent="0.25">
      <c r="A60" s="74" t="s">
        <v>156</v>
      </c>
      <c r="B60" s="75">
        <f>+C79-B59</f>
        <v>6136338428</v>
      </c>
      <c r="C60" s="76" t="s">
        <v>157</v>
      </c>
      <c r="E60"/>
    </row>
    <row r="61" spans="1:5" x14ac:dyDescent="0.25">
      <c r="A61" s="5" t="s">
        <v>158</v>
      </c>
      <c r="B61" s="73">
        <f>+B58-B59-B60</f>
        <v>91851387726</v>
      </c>
      <c r="E61"/>
    </row>
    <row r="62" spans="1:5" ht="15.75" thickBot="1" x14ac:dyDescent="0.3">
      <c r="A62" s="77" t="s">
        <v>159</v>
      </c>
      <c r="B62" s="78">
        <f>+B59/B58</f>
        <v>0.22264258217350422</v>
      </c>
      <c r="E62"/>
    </row>
    <row r="63" spans="1:5" x14ac:dyDescent="0.25">
      <c r="A63"/>
      <c r="B63" s="79"/>
      <c r="E63"/>
    </row>
    <row r="64" spans="1:5" x14ac:dyDescent="0.25">
      <c r="A64"/>
      <c r="B64" s="80"/>
      <c r="E64"/>
    </row>
    <row r="65" spans="1:5" x14ac:dyDescent="0.25">
      <c r="A65" s="81" t="s">
        <v>160</v>
      </c>
      <c r="B65" s="81"/>
      <c r="C65" s="81"/>
      <c r="E65"/>
    </row>
    <row r="66" spans="1:5" x14ac:dyDescent="0.25">
      <c r="A66" s="82" t="s">
        <v>161</v>
      </c>
      <c r="B66" s="83"/>
      <c r="C66" s="84">
        <v>118704526772</v>
      </c>
      <c r="E66"/>
    </row>
    <row r="67" spans="1:5" x14ac:dyDescent="0.25">
      <c r="A67" s="85" t="s">
        <v>162</v>
      </c>
      <c r="B67" s="29"/>
      <c r="C67" s="29">
        <f>+B68+B69+B70+B71</f>
        <v>12752938092</v>
      </c>
      <c r="E67"/>
    </row>
    <row r="68" spans="1:5" x14ac:dyDescent="0.25">
      <c r="A68" t="s">
        <v>163</v>
      </c>
      <c r="B68" s="86">
        <v>7025971007</v>
      </c>
      <c r="E68"/>
    </row>
    <row r="69" spans="1:5" x14ac:dyDescent="0.25">
      <c r="A69" t="s">
        <v>164</v>
      </c>
      <c r="B69" s="86">
        <v>1495909812</v>
      </c>
      <c r="E69"/>
    </row>
    <row r="70" spans="1:5" x14ac:dyDescent="0.25">
      <c r="A70" t="s">
        <v>165</v>
      </c>
      <c r="B70" s="86">
        <v>825938353</v>
      </c>
      <c r="E70"/>
    </row>
    <row r="71" spans="1:5" x14ac:dyDescent="0.25">
      <c r="A71" s="87" t="s">
        <v>166</v>
      </c>
      <c r="B71" s="88">
        <v>3405118920</v>
      </c>
      <c r="C71" s="89"/>
      <c r="E71"/>
    </row>
    <row r="72" spans="1:5" x14ac:dyDescent="0.25">
      <c r="A72" s="85" t="s">
        <v>167</v>
      </c>
      <c r="B72" s="86"/>
      <c r="C72" s="29">
        <f>-B73</f>
        <v>-2000000000</v>
      </c>
      <c r="E72"/>
    </row>
    <row r="73" spans="1:5" x14ac:dyDescent="0.25">
      <c r="A73" t="s">
        <v>168</v>
      </c>
      <c r="B73" s="86">
        <v>2000000000</v>
      </c>
      <c r="E73"/>
    </row>
    <row r="74" spans="1:5" x14ac:dyDescent="0.25">
      <c r="A74" s="90" t="s">
        <v>169</v>
      </c>
      <c r="B74" s="27"/>
      <c r="C74" s="91">
        <f>+C66+C67+C72</f>
        <v>129457464864</v>
      </c>
      <c r="E74"/>
    </row>
    <row r="78" spans="1:5" x14ac:dyDescent="0.25">
      <c r="B78" s="92" t="s">
        <v>170</v>
      </c>
      <c r="C78" s="92">
        <v>126052345944</v>
      </c>
    </row>
    <row r="79" spans="1:5" x14ac:dyDescent="0.25">
      <c r="B79" s="92" t="s">
        <v>171</v>
      </c>
      <c r="C79" s="92">
        <v>34200958218</v>
      </c>
    </row>
    <row r="80" spans="1:5" x14ac:dyDescent="0.25">
      <c r="B80" s="92" t="s">
        <v>172</v>
      </c>
      <c r="C80" s="92">
        <v>91851387726</v>
      </c>
    </row>
    <row r="81" spans="2:3" x14ac:dyDescent="0.25">
      <c r="B81" s="92" t="s">
        <v>95</v>
      </c>
      <c r="C81" s="92">
        <v>11074423275</v>
      </c>
    </row>
    <row r="82" spans="2:3" x14ac:dyDescent="0.25">
      <c r="B82" s="92" t="s">
        <v>173</v>
      </c>
      <c r="C82" s="92">
        <v>16990196515</v>
      </c>
    </row>
    <row r="83" spans="2:3" x14ac:dyDescent="0.25">
      <c r="B83" s="92" t="s">
        <v>155</v>
      </c>
      <c r="C83" s="92">
        <f>+C81+C82</f>
        <v>28064619790</v>
      </c>
    </row>
    <row r="84" spans="2:3" x14ac:dyDescent="0.25">
      <c r="B84" s="92" t="s">
        <v>174</v>
      </c>
      <c r="C84" s="92">
        <f>+C79-C83</f>
        <v>6136338428</v>
      </c>
    </row>
    <row r="85" spans="2:3" x14ac:dyDescent="0.25">
      <c r="B85" s="92"/>
      <c r="C85" s="92">
        <f>+C78-C80</f>
        <v>34200958218</v>
      </c>
    </row>
    <row r="86" spans="2:3" x14ac:dyDescent="0.25">
      <c r="B86" s="92"/>
      <c r="C86" s="92">
        <f>+C85-C83</f>
        <v>6136338428</v>
      </c>
    </row>
  </sheetData>
  <mergeCells count="28">
    <mergeCell ref="G31:G32"/>
    <mergeCell ref="A29:F29"/>
    <mergeCell ref="A31:A32"/>
    <mergeCell ref="C31:C32"/>
    <mergeCell ref="E31:E32"/>
    <mergeCell ref="F31:F32"/>
    <mergeCell ref="A33:A34"/>
    <mergeCell ref="C33:C34"/>
    <mergeCell ref="D33:D34"/>
    <mergeCell ref="E33:E34"/>
    <mergeCell ref="A37:A38"/>
    <mergeCell ref="C37:C38"/>
    <mergeCell ref="E37:E38"/>
    <mergeCell ref="F37:F38"/>
    <mergeCell ref="G37:G38"/>
    <mergeCell ref="A39:A40"/>
    <mergeCell ref="C39:C40"/>
    <mergeCell ref="E39:E40"/>
    <mergeCell ref="F39:F40"/>
    <mergeCell ref="G39:G40"/>
    <mergeCell ref="F44:F46"/>
    <mergeCell ref="G44:G46"/>
    <mergeCell ref="A41:A43"/>
    <mergeCell ref="C41:C43"/>
    <mergeCell ref="E41:E43"/>
    <mergeCell ref="A44:A47"/>
    <mergeCell ref="C44:C47"/>
    <mergeCell ref="E44:E47"/>
  </mergeCells>
  <pageMargins left="0.7" right="0.7" top="0.75" bottom="0.75" header="0.3" footer="0.3"/>
  <pageSetup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o" ma:contentTypeID="0x0101001A9EBD320131CD41A598C1BC767FB4AA" ma:contentTypeVersion="1" ma:contentTypeDescription="Crear nuevo documento." ma:contentTypeScope="" ma:versionID="c2e2b3a48ebec456f5eebc4f4afc81e2">
  <xsd:schema xmlns:xsd="http://www.w3.org/2001/XMLSchema" xmlns:xs="http://www.w3.org/2001/XMLSchema" xmlns:p="http://schemas.microsoft.com/office/2006/metadata/properties" xmlns:ns2="fc63e449-194d-4c05-995a-52784bfd869a" targetNamespace="http://schemas.microsoft.com/office/2006/metadata/properties" ma:root="true" ma:fieldsID="ccf35c86b077ded8d3bcd49541499d2f" ns2:_="">
    <xsd:import namespace="fc63e449-194d-4c05-995a-52784bfd869a"/>
    <xsd:element name="properties">
      <xsd:complexType>
        <xsd:sequence>
          <xsd:element name="documentManagement">
            <xsd:complexType>
              <xsd:all>
                <xsd:element ref="ns2:Fech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fc63e449-194d-4c05-995a-52784bfd869a" elementFormDefault="qualified">
    <xsd:import namespace="http://schemas.microsoft.com/office/2006/documentManagement/types"/>
    <xsd:import namespace="http://schemas.microsoft.com/office/infopath/2007/PartnerControls"/>
    <xsd:element name="Fecha" ma:index="8" nillable="true" ma:displayName="Fecha" ma:format="DateOnly" ma:internalName="Fecha">
      <xsd:simpleType>
        <xsd:restriction base="dms:DateTim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Fecha xmlns="fc63e449-194d-4c05-995a-52784bfd869a">2025-12-31T08:00:00+00:00</Fecha>
  </documentManagement>
</p:properties>
</file>

<file path=customXml/itemProps1.xml><?xml version="1.0" encoding="utf-8"?>
<ds:datastoreItem xmlns:ds="http://schemas.openxmlformats.org/officeDocument/2006/customXml" ds:itemID="{6A041C76-1381-40D2-A59F-49E9B7EBA067}"/>
</file>

<file path=customXml/itemProps2.xml><?xml version="1.0" encoding="utf-8"?>
<ds:datastoreItem xmlns:ds="http://schemas.openxmlformats.org/officeDocument/2006/customXml" ds:itemID="{1F2A4025-366A-4E98-B67E-4C8B51460973}"/>
</file>

<file path=customXml/itemProps3.xml><?xml version="1.0" encoding="utf-8"?>
<ds:datastoreItem xmlns:ds="http://schemas.openxmlformats.org/officeDocument/2006/customXml" ds:itemID="{25668C7B-B4C2-4ED8-B288-958D56B0F805}"/>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2</vt:i4>
      </vt:variant>
    </vt:vector>
  </HeadingPairs>
  <TitlesOfParts>
    <vt:vector size="4" baseType="lpstr">
      <vt:lpstr>PLAN ACCIÓN 2025</vt:lpstr>
      <vt:lpstr>Resumen</vt:lpstr>
      <vt:lpstr>'PLAN ACCIÓN 2025'!Área_de_impresión</vt:lpstr>
      <vt:lpstr>'PLAN ACCIÓN 2025'!Títulos_a_imprimir</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Claudia Velasquez Higuita</dc:creator>
  <cp:keywords/>
  <dc:description/>
  <cp:lastModifiedBy>Claudia Andrea Pineda Monsalve</cp:lastModifiedBy>
  <cp:revision/>
  <dcterms:created xsi:type="dcterms:W3CDTF">2016-12-14T23:54:39Z</dcterms:created>
  <dcterms:modified xsi:type="dcterms:W3CDTF">2026-01-23T00:11:06Z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0x0101001A9EBD320131CD41A598C1BC767FB4AA</vt:lpwstr>
  </property>
</Properties>
</file>