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D:\INFO DEL ESCRITORIO ISVIMED -Y PERSONAL\ISVIMED 2024 - 2025\PLAN DE ACCIÓN 2025\8. AGOSTO 2025 - PA - PI ( Subir a Drive )\"/>
    </mc:Choice>
  </mc:AlternateContent>
  <xr:revisionPtr revIDLastSave="0" documentId="13_ncr:1_{C9608BF8-30BF-4BAF-90BA-008DA2364672}" xr6:coauthVersionLast="47" xr6:coauthVersionMax="47" xr10:uidLastSave="{00000000-0000-0000-0000-000000000000}"/>
  <bookViews>
    <workbookView xWindow="-120" yWindow="-120" windowWidth="20730" windowHeight="11160" xr2:uid="{00000000-000D-0000-FFFF-FFFF00000000}"/>
  </bookViews>
  <sheets>
    <sheet name="PLAN ACCIÓN 2025" sheetId="1" r:id="rId1"/>
    <sheet name="Resumen" sheetId="5" state="hidden" r:id="rId2"/>
  </sheets>
  <externalReferences>
    <externalReference r:id="rId3"/>
  </externalReferences>
  <definedNames>
    <definedName name="_xlnm._FilterDatabase" localSheetId="0" hidden="1">'PLAN ACCIÓN 2025'!$A$10:$AH$18</definedName>
    <definedName name="Años_préstamo">[1]amortization!$C$10</definedName>
    <definedName name="_xlnm.Print_Area" localSheetId="0">'PLAN ACCIÓN 2025'!$A$7:$AE$33</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'PLAN ACCIÓN 2025'!$10:$10</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Y15" i="1" l="1"/>
  <c r="Z15" i="1"/>
  <c r="AA13" i="1"/>
  <c r="AA12" i="1"/>
  <c r="Y12" i="1"/>
  <c r="AA15" i="1" l="1"/>
  <c r="Y17" i="1"/>
  <c r="Z17" i="1" s="1"/>
  <c r="Y16" i="1"/>
  <c r="Z16" i="1" s="1"/>
  <c r="Q15" i="1"/>
  <c r="AA17" i="1" l="1"/>
  <c r="AB17" i="1" s="1"/>
  <c r="R15" i="1"/>
  <c r="Q11" i="1"/>
  <c r="R11" i="1" s="1"/>
  <c r="Y11" i="1"/>
  <c r="Z11" i="1" s="1"/>
  <c r="AE11" i="1"/>
  <c r="Q12" i="1"/>
  <c r="Z12" i="1"/>
  <c r="AE12" i="1"/>
  <c r="Q13" i="1"/>
  <c r="R13" i="1" s="1"/>
  <c r="Y13" i="1"/>
  <c r="AB13" i="1" s="1"/>
  <c r="Q14" i="1"/>
  <c r="R14" i="1" s="1"/>
  <c r="Y14" i="1"/>
  <c r="Z14" i="1" s="1"/>
  <c r="AE15" i="1"/>
  <c r="Q16" i="1"/>
  <c r="Q17" i="1"/>
  <c r="R17" i="1" s="1"/>
  <c r="Q18" i="1"/>
  <c r="R18" i="1" s="1"/>
  <c r="Y18" i="1"/>
  <c r="Z18" i="1" s="1"/>
  <c r="AE18" i="1"/>
  <c r="Z13" i="1" l="1"/>
  <c r="AB12" i="1"/>
  <c r="AA16" i="1"/>
  <c r="AB16" i="1" s="1"/>
  <c r="AA14" i="1"/>
  <c r="AB14" i="1" s="1"/>
  <c r="AA18" i="1"/>
  <c r="AB18" i="1" s="1"/>
  <c r="R16" i="1"/>
  <c r="R12" i="1"/>
  <c r="AB15" i="1"/>
  <c r="AA11" i="1"/>
  <c r="AB11" i="1" s="1"/>
  <c r="C85" i="5"/>
  <c r="C83" i="5"/>
  <c r="C84" i="5" s="1"/>
  <c r="C72" i="5"/>
  <c r="C67" i="5"/>
  <c r="B58" i="5"/>
  <c r="C25" i="5"/>
  <c r="B25" i="5"/>
  <c r="D24" i="5"/>
  <c r="D23" i="5"/>
  <c r="D22" i="5"/>
  <c r="D21" i="5"/>
  <c r="D20" i="5"/>
  <c r="D19" i="5"/>
  <c r="D18" i="5"/>
  <c r="D17" i="5"/>
  <c r="D16" i="5"/>
  <c r="D15" i="5"/>
  <c r="D14" i="5"/>
  <c r="C44" i="5" s="1"/>
  <c r="D13" i="5"/>
  <c r="C41" i="5" s="1"/>
  <c r="D12" i="5"/>
  <c r="D11" i="5"/>
  <c r="C39" i="5" s="1"/>
  <c r="D10" i="5"/>
  <c r="D9" i="5"/>
  <c r="D8" i="5"/>
  <c r="D7" i="5"/>
  <c r="C36" i="5" s="1"/>
  <c r="D6" i="5"/>
  <c r="C35" i="5" s="1"/>
  <c r="D5" i="5"/>
  <c r="C33" i="5" s="1"/>
  <c r="D4" i="5"/>
  <c r="C31" i="5" s="1"/>
  <c r="D3" i="5"/>
  <c r="B52" i="5" s="1"/>
  <c r="D2" i="5"/>
  <c r="D25" i="5" l="1"/>
  <c r="C74" i="5"/>
  <c r="C86" i="5"/>
  <c r="C48" i="5"/>
  <c r="B59" i="5"/>
  <c r="B60" i="5" l="1"/>
  <c r="B61" i="5" s="1"/>
  <c r="B62" i="5"/>
</calcChain>
</file>

<file path=xl/sharedStrings.xml><?xml version="1.0" encoding="utf-8"?>
<sst xmlns="http://schemas.openxmlformats.org/spreadsheetml/2006/main" count="308" uniqueCount="242">
  <si>
    <t>PLAN DE ACCIÓN:</t>
  </si>
  <si>
    <t>SEGUIMIENTO CON CORTE A:</t>
  </si>
  <si>
    <t>Observaciones Específicas</t>
  </si>
  <si>
    <t>Código del Proyecto de Inversión</t>
  </si>
  <si>
    <t>Nombre del Proyecto de Inversión</t>
  </si>
  <si>
    <t>Código Indicador</t>
  </si>
  <si>
    <t>Nombre Indicador</t>
  </si>
  <si>
    <t>Unidad</t>
  </si>
  <si>
    <t>Meta  2024</t>
  </si>
  <si>
    <t xml:space="preserve">Objetivo </t>
  </si>
  <si>
    <t>Estrategia</t>
  </si>
  <si>
    <t xml:space="preserve">Enero </t>
  </si>
  <si>
    <t>Febrero</t>
  </si>
  <si>
    <t>Marzo</t>
  </si>
  <si>
    <t>Abril</t>
  </si>
  <si>
    <t>Mayo</t>
  </si>
  <si>
    <t>Junio</t>
  </si>
  <si>
    <t xml:space="preserve">Seguimiento Acumulado - Primer Semestre </t>
  </si>
  <si>
    <t>% de cumplimiento de la meta anual - Primer Semestre</t>
  </si>
  <si>
    <t>Agosto</t>
  </si>
  <si>
    <t>Septiembre</t>
  </si>
  <si>
    <t>Octubre</t>
  </si>
  <si>
    <t>Noviembre</t>
  </si>
  <si>
    <t>Diciembre</t>
  </si>
  <si>
    <t>Seguimiento Acumulado - Segundo Semestre</t>
  </si>
  <si>
    <t>% de cumplimiento de la meta anual - Segundo Semestre</t>
  </si>
  <si>
    <t xml:space="preserve">Seguimiento Acumulado </t>
  </si>
  <si>
    <t>% de cumplimiento de la meta anual</t>
  </si>
  <si>
    <t>Presupuesto Asignado</t>
  </si>
  <si>
    <t xml:space="preserve">Ejecución Presupuestal Acumulada </t>
  </si>
  <si>
    <t>% de Ejecución Pptal Frente al Presupuesto Asignado</t>
  </si>
  <si>
    <t>Subdirección Responsable</t>
  </si>
  <si>
    <t xml:space="preserve">Observaciones de Seguimiento </t>
  </si>
  <si>
    <t>Implementar el consejo consultivo municipal de política habitacional – ccmph como instrumento articulador y coordinador del subsistema habitacional de la ciudad de Medellín, lo que permitirá ejecutar las acciones estratégicas en el contexto de la vivienda y el hábitat, a la luz del plan estratégico habitacional de la ciudad de Medellín – pehmed 2030.</t>
  </si>
  <si>
    <t>Construcción de agendas, alianzas estratégicas y acuerdos de solidaridad y sostenibilidad para el desarrollo del sistema habitacional con visión urbano-regional, con las cuales, los actores del sistema habitacional tendrán un papel muy importante dentro del consejo consultivo municipal de política habitacional – ccmph, que fue instalado en noviembre del año 2019 y que bajo el decreto municipal 303 de 2019, se puede seguir construyendo de la mano de todos los actores.</t>
  </si>
  <si>
    <t>4.2.3.1</t>
  </si>
  <si>
    <t xml:space="preserve">Número </t>
  </si>
  <si>
    <t xml:space="preserve">Medir la cantidad de actividades de acompañamiento social realizadas en el marco de las líneas de acción que integran la subdirección poblacional. </t>
  </si>
  <si>
    <t xml:space="preserve">Hace referencia al acompañamiento social a la población antes, durante y después de la entrega de la solución definitiva de vivienda. </t>
  </si>
  <si>
    <t>4.2.1.1</t>
  </si>
  <si>
    <t>Asistencia técnicas de acompañamiento  social realizadas</t>
  </si>
  <si>
    <t>Subdirección Poblacional - Claudia Rodriguez</t>
  </si>
  <si>
    <t xml:space="preserve">Buscar que los inquilinatos de la ciudad sean espacios saludables y propiciadores de bienestar social, a través de la gestión y acompañamiento integral desde una perspectiva comunitaria. </t>
  </si>
  <si>
    <t>El número de inquilinatos acompañados desde el componente social es una métrica que cuantifica la cantidad de inquilinatos supervisados con un enfoque en el bienestar y la integración social de los inquilinos. Esto implica brindar apoyo, asesoramiento y seguimiento para garantizar condiciones de vida dignas y favorecer la convivencia comunitaria.</t>
  </si>
  <si>
    <t>4.2.4.1</t>
  </si>
  <si>
    <t>IV03AF</t>
  </si>
  <si>
    <t xml:space="preserve">Subdirección Poblacional - Jazmín Astrid Vasquez Vasquez 
</t>
  </si>
  <si>
    <t>Medir la cantidad de subsidios asignados para vivienda nueva y usada por parte del isvimed.</t>
  </si>
  <si>
    <t xml:space="preserve">Hace referencia a los subsidios para adquisición de vivienda nueva y usada dirigidos a población en déficit cuantitativo de vivienda de la ciudad que cumple con los requisitos mencionados en la norma. </t>
  </si>
  <si>
    <t>4.2.1.2</t>
  </si>
  <si>
    <t>Hogares beneficiados con subsidio distrital para la adquisición de vivienda</t>
  </si>
  <si>
    <t>Medir la cantidad de subsidios asignados para mejoramiento de vivienda.</t>
  </si>
  <si>
    <t>Son aquellos subsidios que se asignan con el objetivo de cualificar las condiciones de habitabilidad de las viviendas precarias y disminuir el déficit cualitativo de vivienda.</t>
  </si>
  <si>
    <t>4.2.2.2</t>
  </si>
  <si>
    <t>Hogares beneficiados con subsidio distrital para mejoramiento de vivienda</t>
  </si>
  <si>
    <t>Subdirección Dotación.  -   Mauricio Zapata Alvarez</t>
  </si>
  <si>
    <t>El reconocimiento de edificaciones consiste en declarar mediante resolución de curaduría la existencia de los desarrollos arquitectónicos que se ejecutaron sin obtener licencias, siempre y cuando cumplan con el uso previsto por las normas urbanísticas vigentes. Esto permite avanzar en la legalidad de las construcciones, en su consolidación como espacios óptimos para ser habitados y habilitar las viviendas para conexión de servicios públicos.</t>
  </si>
  <si>
    <t>Resoluciones de reconocimiento de edificaciones expedidas por la curaduría</t>
  </si>
  <si>
    <t>4.2.2.3</t>
  </si>
  <si>
    <t>Hogares beneficiados mediante resoluciones de reconocimiento de edificaciones</t>
  </si>
  <si>
    <t>Subdirección Dotación.    -     Ludwing Alvarez Zapata</t>
  </si>
  <si>
    <t xml:space="preserve">Bienes fiscales saneados   y titulados  </t>
  </si>
  <si>
    <t>Medir la cantidad de viviendas escrituradas luego del proceso de saneamiento predial y tituladas mediante cesión gratuita</t>
  </si>
  <si>
    <t xml:space="preserve">Hace referencia a la titulación de predios fiscales urbanos, esto para que más familias puedan acceder a subsidios de mejoramiento de vivienda al obtener su título. Igualmente se implementarán acciones para realizar el saneamiento de predios que están ocupados sin su debido título, todo dentro de un programa de llevar a las familias a la legalidad
</t>
  </si>
  <si>
    <t>4.2.2.1</t>
  </si>
  <si>
    <t>Subdirección Jurídica.             Sandra Escudero</t>
  </si>
  <si>
    <t>Observación General</t>
  </si>
  <si>
    <t>Convenciones:</t>
  </si>
  <si>
    <t>Elaboró</t>
  </si>
  <si>
    <t xml:space="preserve">Claudia Pineda Monsalve </t>
  </si>
  <si>
    <t>Revisó</t>
  </si>
  <si>
    <t>Aprobó</t>
  </si>
  <si>
    <t xml:space="preserve">Profesional Contratista - Subdirección Planeación </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</si>
  <si>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</si>
  <si>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</si>
  <si>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</si>
  <si>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</si>
  <si>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</si>
  <si>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</si>
  <si>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</si>
  <si>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</si>
  <si>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</si>
  <si>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</si>
  <si>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</si>
  <si>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</si>
  <si>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</si>
  <si>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</si>
  <si>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</si>
  <si>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</si>
  <si>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</si>
  <si>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</si>
  <si>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</si>
  <si>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</si>
  <si>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</si>
  <si>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</si>
  <si>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</si>
  <si>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</si>
  <si>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</si>
  <si>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</si>
  <si>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</si>
  <si>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</si>
  <si>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</si>
  <si>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</si>
  <si>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</si>
  <si>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</si>
  <si>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</si>
  <si>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</si>
  <si>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</si>
  <si>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</si>
  <si>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</si>
  <si>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</si>
  <si>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</si>
  <si>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Responsable</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</si>
  <si>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</si>
  <si>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</si>
  <si>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</si>
  <si>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</si>
  <si>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</si>
  <si>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</si>
  <si>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</si>
  <si>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</si>
  <si>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</si>
  <si>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</si>
  <si>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</si>
  <si>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</si>
  <si>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</si>
  <si>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</si>
  <si>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</si>
  <si>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</si>
  <si>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</si>
  <si>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</si>
  <si>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</si>
  <si>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</si>
  <si>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</si>
  <si>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</si>
  <si>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</si>
  <si>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</si>
  <si>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</si>
  <si>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</si>
  <si>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</si>
  <si>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</si>
  <si>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</si>
  <si>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</si>
  <si>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</si>
  <si>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</si>
  <si>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</si>
  <si>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</si>
  <si>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</si>
  <si>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</si>
  <si>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</si>
  <si>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</si>
  <si>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</si>
  <si>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</si>
  <si>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</si>
  <si>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</si>
  <si>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</si>
  <si>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</si>
  <si>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</si>
  <si>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</si>
  <si>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</si>
  <si>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</si>
  <si>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</si>
  <si>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</si>
  <si>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</si>
  <si>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</si>
  <si>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</si>
  <si>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</si>
  <si>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</si>
  <si>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</si>
  <si>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</si>
  <si>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</si>
  <si>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</si>
  <si>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</si>
  <si>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</si>
  <si>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</si>
  <si>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</si>
  <si>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</si>
  <si>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</si>
  <si>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</si>
  <si>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</si>
  <si>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</si>
  <si>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</si>
  <si>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</si>
  <si>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</si>
  <si>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</si>
  <si>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</si>
  <si>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</si>
  <si>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</si>
  <si>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</si>
  <si>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</si>
  <si>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</si>
  <si>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Fortalecimiento del Sistema Distrital Habitacional con visión urbano-regional</t>
  </si>
  <si>
    <t>Desarrollo de estrategias para la adquisición de Vivienda en condiciones dignas en Medellin</t>
  </si>
  <si>
    <t>Mejoramiento de las condiciones habitacionales de las familias en Medellín</t>
  </si>
  <si>
    <t>Asistencia social e integral a los inquilinatos en Medellín</t>
  </si>
  <si>
    <t>PLAN DE DESARROLLO  " Medellín te quiere  2024 -2027 "</t>
  </si>
  <si>
    <t>Julio</t>
  </si>
  <si>
    <t xml:space="preserve">Sesiones del Consejo Consultivo Distrital de Política Habitacional realizadas
</t>
  </si>
  <si>
    <t>Subdirección Jurídica.             David Gómez</t>
  </si>
  <si>
    <t>Johana María Toro Torres</t>
  </si>
  <si>
    <t>Medir los beneficiarios del subsidio que realizan firma del contrato de este tipo de subsidio.</t>
  </si>
  <si>
    <t xml:space="preserve">
Medir los beneficiarios del subsidio que realizan firma del contrato de este tipo de subsidio.</t>
  </si>
  <si>
    <t>Subdirección Planeación            Andrés Ospina Diosa</t>
  </si>
  <si>
    <t xml:space="preserve">Hogares beneficiados con arrendamiento de vivienda </t>
  </si>
  <si>
    <t>-</t>
  </si>
  <si>
    <t>2025</t>
  </si>
  <si>
    <t>Logro 2024</t>
  </si>
  <si>
    <t>Primer Semestre 2025</t>
  </si>
  <si>
    <t>Segundo Semestre 2025</t>
  </si>
  <si>
    <t>Seguimiento a la Ejecución Física - 2025</t>
  </si>
  <si>
    <t>Consolidado Año - 2025</t>
  </si>
  <si>
    <t>Seguimiento 2025</t>
  </si>
  <si>
    <t>Meta 2025</t>
  </si>
  <si>
    <t xml:space="preserve">Inquilinatos acompañados socialmente </t>
  </si>
  <si>
    <t>Subdirección Planeación Sandra Correa</t>
  </si>
  <si>
    <t xml:space="preserve">Julián Humberto Henao Zapata </t>
  </si>
  <si>
    <t xml:space="preserve">Subdirector de Planeación </t>
  </si>
  <si>
    <r>
      <t>Cumplimiento mayor al</t>
    </r>
    <r>
      <rPr>
        <sz val="12"/>
        <color theme="0" tint="-0.499984740745262"/>
        <rFont val="Arial"/>
        <family val="2"/>
      </rPr>
      <t xml:space="preserve"> (número del mes de seguimiento/12)</t>
    </r>
  </si>
  <si>
    <r>
      <t xml:space="preserve">Cumplimiento ente el </t>
    </r>
    <r>
      <rPr>
        <sz val="12"/>
        <color theme="0" tint="-0.499984740745262"/>
        <rFont val="Arial"/>
        <family val="2"/>
      </rPr>
      <t xml:space="preserve">((número del mes de seguimiento/12)/2) </t>
    </r>
    <r>
      <rPr>
        <sz val="12"/>
        <rFont val="Arial"/>
        <family val="2"/>
      </rPr>
      <t>y el</t>
    </r>
    <r>
      <rPr>
        <sz val="12"/>
        <color theme="0" tint="-0.499984740745262"/>
        <rFont val="Arial"/>
        <family val="2"/>
      </rPr>
      <t xml:space="preserve"> resultado anterior)</t>
    </r>
  </si>
  <si>
    <r>
      <t xml:space="preserve">Cumplimiento inferior al </t>
    </r>
    <r>
      <rPr>
        <sz val="12"/>
        <color theme="0" tint="-0.499984740745262"/>
        <rFont val="Arial"/>
        <family val="2"/>
      </rPr>
      <t>(resultado anterior)</t>
    </r>
  </si>
  <si>
    <r>
      <t xml:space="preserve">CÓDIGO: </t>
    </r>
    <r>
      <rPr>
        <sz val="12"/>
        <color theme="1"/>
        <rFont val="Arial"/>
        <family val="2"/>
      </rPr>
      <t>F-GE-17</t>
    </r>
  </si>
  <si>
    <r>
      <t xml:space="preserve">PÁGINA: </t>
    </r>
    <r>
      <rPr>
        <sz val="12"/>
        <color theme="1"/>
        <rFont val="Arial"/>
        <family val="2"/>
      </rPr>
      <t>1 de 1</t>
    </r>
  </si>
  <si>
    <t>Observaciones a la meta</t>
  </si>
  <si>
    <r>
      <t xml:space="preserve">VERSIÓN: </t>
    </r>
    <r>
      <rPr>
        <sz val="12"/>
        <color theme="1"/>
        <rFont val="Arial"/>
        <family val="2"/>
      </rPr>
      <t>04</t>
    </r>
  </si>
  <si>
    <r>
      <t xml:space="preserve">FECHA: </t>
    </r>
    <r>
      <rPr>
        <sz val="12"/>
        <color theme="1"/>
        <rFont val="Arial"/>
        <family val="2"/>
      </rPr>
      <t>07/02/2022</t>
    </r>
  </si>
  <si>
    <t>AGOSTO</t>
  </si>
  <si>
    <r>
      <t xml:space="preserve">ENERO: </t>
    </r>
    <r>
      <rPr>
        <sz val="8"/>
        <rFont val="Arial"/>
        <family val="2"/>
      </rPr>
      <t xml:space="preserve">ESTE INDICADOR TIENE UNA MEDICIÓN SEMESTRAL; POR LO TANTO SU REPORTE SERÍA EN EL MES DE JUNIO.
</t>
    </r>
    <r>
      <rPr>
        <b/>
        <sz val="8"/>
        <rFont val="Arial"/>
        <family val="2"/>
      </rPr>
      <t>FEBRERO</t>
    </r>
    <r>
      <rPr>
        <sz val="8"/>
        <rFont val="Arial"/>
        <family val="2"/>
      </rPr>
      <t xml:space="preserve"> : ESTE INDICADOR TIENE UNA MEDICIÓN SEMESTRAL; POR LO TANTO SU REPORTE SERÍA EN EL MES DE JUNIO.
</t>
    </r>
    <r>
      <rPr>
        <b/>
        <sz val="8"/>
        <rFont val="Arial"/>
        <family val="2"/>
      </rPr>
      <t xml:space="preserve">MARZO : </t>
    </r>
    <r>
      <rPr>
        <sz val="8"/>
        <rFont val="Arial"/>
        <family val="2"/>
      </rPr>
      <t xml:space="preserve">ESTE INDICADOR TIENE UNA MEDICIÓN SEMESTRAL; POR LO TANTO SU REPORTE SERÍA EN EL MES DE JUNIO.
</t>
    </r>
    <r>
      <rPr>
        <b/>
        <sz val="8"/>
        <rFont val="Arial"/>
        <family val="2"/>
      </rPr>
      <t xml:space="preserve">ABRIL </t>
    </r>
    <r>
      <rPr>
        <sz val="8"/>
        <rFont val="Arial"/>
        <family val="2"/>
      </rPr>
      <t>: ESTE INDICADOR TIENE UNA MEDICIÓN SEMESTRAL; POR LO TANTO SU REPORTE SERÍA EN EL MES DE JUNIO.</t>
    </r>
    <r>
      <rPr>
        <b/>
        <sz val="8"/>
        <rFont val="Arial"/>
        <family val="2"/>
      </rPr>
      <t xml:space="preserve">
MAYO</t>
    </r>
    <r>
      <rPr>
        <sz val="8"/>
        <rFont val="Arial"/>
        <family val="2"/>
      </rPr>
      <t>:ESTE INDICADOR TIENE UNA MEDICIÓN SEMESTRAL; POR LO TANTO SU REPORTE SERÍA EN EL MES DE JUNIO.</t>
    </r>
    <r>
      <rPr>
        <b/>
        <sz val="8"/>
        <rFont val="Arial"/>
        <family val="2"/>
      </rPr>
      <t xml:space="preserve">
JUNIO: 	</t>
    </r>
    <r>
      <rPr>
        <sz val="8"/>
        <rFont val="Arial"/>
        <family val="2"/>
      </rPr>
      <t xml:space="preserve">SE LLEVÓ A CABO LA SEGUNDA SESIÓN DEL CONSEJO CONSULTIVO DISTRITAL DE POLÍTICA HABITACIONAL, EN DONDE PARTICIPARON DIFERENTES DEPENDENCIAS DE LA ALCALDÍA DE MEDELLÍN, ENTIDADES DEL CONGLOMERADO PÚBLICO, SECTOR PRIVADO Y REPRESENTANTES DE LAS MESAS DE VIVIENDA DEL DISTRITO. EN ESTE, SE SOCIALIZARON LOS AVANCES DE LA IMPLEMENTACIÓN DEL INSTRUMENTO DE COMPRA DE DERECHOS FIDUCIARIOS, LAS OBSERVACIONES QUE SURGIERON EN EL MARCO DE LA MESA DISTRITAL DE VIVIENDA Y HÁBITAT COMO INSTANCIA DEL CONSEJO CONSULTIVO; Y LA ESTRATEGIA DEL INSTITUTO PARA LA REVISIÓN GENERAL Y AJUSTE DEL POT EN TEMAS DE VIVIENDA. ASÍ MISMO, SE REALIZÓ UNA RECOLECCIÓN DE INSUMOS CON LOS ACTORES PARTICIPANTES A TRAVÉS DE UNA SERIE DE PREGUNTAS CLAVE PARA IDENTIFICAR ASPECTOS Y PROPUESTAS EN MATERIA DE VIVIENDA SOCIAL PARA LA REVISIÓN Y AL AJUSTE DEL POT A MEDIANO PLAZO.
</t>
    </r>
    <r>
      <rPr>
        <b/>
        <sz val="8"/>
        <rFont val="Arial"/>
        <family val="2"/>
      </rPr>
      <t>JULIO</t>
    </r>
    <r>
      <rPr>
        <sz val="8"/>
        <rFont val="Arial"/>
        <family val="2"/>
      </rPr>
      <t xml:space="preserve"> :  ESTE INDICADOR TIENE UNA MEDICIÓN SEMESTRAL; POR LO TANTO SU REPORTE SERÍA EN EL MES DE DICIEMBRE.</t>
    </r>
    <r>
      <rPr>
        <b/>
        <sz val="8"/>
        <rFont val="Arial"/>
        <family val="2"/>
      </rPr>
      <t xml:space="preserve">
AGOSTO:</t>
    </r>
    <r>
      <rPr>
        <sz val="8"/>
        <rFont val="Arial"/>
        <family val="2"/>
      </rPr>
      <t xml:space="preserve"> ESTE INDICADOR TIENE UNA MEDICIÓN SEMESTRAL; POR LO TANTO SU REPORTE SERÍA EN EL MES DE DICIEMBRE.</t>
    </r>
  </si>
  <si>
    <r>
      <t xml:space="preserve">ENERO: 	</t>
    </r>
    <r>
      <rPr>
        <sz val="8"/>
        <rFont val="Arial"/>
        <family val="2"/>
      </rPr>
      <t xml:space="preserve">EN EL MES DE ENERO SE RECIBIERON RESOLUCIONES DE 27 CBML, 63 UNIDADES DE VIVIENDA DE LA CURADURÍA CUARTA Y DE LA CURADURÍA CERO NO SE RECIBIERON RESOLUCIONES.
</t>
    </r>
    <r>
      <rPr>
        <b/>
        <sz val="8"/>
        <rFont val="Arial"/>
        <family val="2"/>
      </rPr>
      <t>FEBRERO:</t>
    </r>
    <r>
      <rPr>
        <sz val="8"/>
        <rFont val="Arial"/>
        <family val="2"/>
      </rPr>
      <t xml:space="preserve"> EN EL MES DE FEBRERO SE RECIBIERON RESOLUCIONES DE 9 CBML, 19 UNIDADES DE VIVIENDA DE LA CURADURÍA CERO Y DE LA CURADURÍA CUARTA NO SE RECIBIERON RESOLUCIONES.</t>
    </r>
    <r>
      <rPr>
        <b/>
        <sz val="8"/>
        <rFont val="Arial"/>
        <family val="2"/>
      </rPr>
      <t xml:space="preserve">
MARZO: 	</t>
    </r>
    <r>
      <rPr>
        <sz val="8"/>
        <rFont val="Arial"/>
        <family val="2"/>
      </rPr>
      <t>EN EL MES DE MARZO NO SE OBTUVIERON RESOLUCIONES DE RECONOCIMIENTO EDIFICACIONES, SE RADICARON 20 CBML, 39 UNIDADES DE VIVIENDA EN LA CURADURÍA CUARTA Y EN LA CURADURÍA CERO 5 CBML, 11 UNIDADES DE VIVIENDA, PARA UN TOTAL DE RADICADOS DE 25 CBML, 50 UNIDADES DE VIVIENDA.</t>
    </r>
    <r>
      <rPr>
        <b/>
        <sz val="8"/>
        <rFont val="Arial"/>
        <family val="2"/>
      </rPr>
      <t xml:space="preserve">
ABRIL: 	</t>
    </r>
    <r>
      <rPr>
        <sz val="8"/>
        <rFont val="Arial"/>
        <family val="2"/>
      </rPr>
      <t>EN EL MES DE ABRIL NO SE OBTUVIERON RESOLUCIONES DE RECONOCIMIENTO DE EDIFICACIONES, SE RADICARON 30 CBML, 58 UNIDADES DE VIVIENDA EN LA CURADURÍA CUARTA Y EN LA CURADURÍA CERO 5 CBML, 9 UNIDADES DE VIVIENDA, PARA UN TOTAL DE RADICADOS DE 35 CBML, 67 UNIDADES DE VIVIENDA.</t>
    </r>
    <r>
      <rPr>
        <b/>
        <sz val="8"/>
        <rFont val="Arial"/>
        <family val="2"/>
      </rPr>
      <t xml:space="preserve">
MAYO:</t>
    </r>
    <r>
      <rPr>
        <sz val="8"/>
        <rFont val="Arial"/>
        <family val="2"/>
      </rPr>
      <t xml:space="preserve"> EN EL MES DE MAYO SE RECIBIERON RESOLUCIONES DE 21 CBML, 41 UNIDADES DE VIVIENDA DE LA CURADURÍA CUARTA. DE LA CURADURÍA CERO NO SE RECIBIERON RESOLUCIONES.
</t>
    </r>
    <r>
      <rPr>
        <b/>
        <sz val="8"/>
        <rFont val="Arial"/>
        <family val="2"/>
      </rPr>
      <t>JUNIO:</t>
    </r>
    <r>
      <rPr>
        <sz val="8"/>
        <rFont val="Arial"/>
        <family val="2"/>
      </rPr>
      <t xml:space="preserve"> EN EL MES DE JUNIO NO SE OBTUVIERON RESOLUCIONES DE RECONOCIMIENTO DE EDIFICACIONES, SE RADICARON 35 CBML, 74 UNIDADES DE VIVIENDA EN LA CURADURÍA CUARTA.
</t>
    </r>
    <r>
      <rPr>
        <b/>
        <sz val="8"/>
        <rFont val="Arial"/>
        <family val="2"/>
      </rPr>
      <t>JULIO:</t>
    </r>
    <r>
      <rPr>
        <sz val="8"/>
        <rFont val="Arial"/>
        <family val="2"/>
      </rPr>
      <t xml:space="preserve">	EN EL MES DE JULIO SE RECIBIERON RESOLUCIONES DE 31 CBML, 59 UNIDADES DE VIVIENDA DE LA CURADURÍA CUARTA Y DE LA CURADURÍA CERO NO SE RECIBIERON RESOLUCIONES.
</t>
    </r>
    <r>
      <rPr>
        <b/>
        <sz val="8"/>
        <rFont val="Arial"/>
        <family val="2"/>
      </rPr>
      <t>AGOSTO</t>
    </r>
    <r>
      <rPr>
        <sz val="8"/>
        <rFont val="Arial"/>
        <family val="2"/>
      </rPr>
      <t>:   EN EL MES DE AGOSTO SE RECIBIERON RESOLUCIONES DE 31 CBML, 65 UNIDADES DE VIVIENDA DE LA CURADURÍA CUARTA Y DE LA CURADURÍA CERO NO SE RECIBIERON RESOLUCIONES.</t>
    </r>
  </si>
  <si>
    <r>
      <t xml:space="preserve">ENERO: </t>
    </r>
    <r>
      <rPr>
        <sz val="8"/>
        <rFont val="Arial"/>
        <family val="2"/>
      </rPr>
      <t xml:space="preserve">	DURANTE ENERO DE 2025, SE ASIGNARON UN TOTAL DE 81 MEJORAMIENTOS DE VIVIENDA, DISTRIBUIDOS DE LA SIGUIENTE MANERA: 60 ASIGNACIONES CORRESPONDEN A LA ADICIÓN INVITACIÓN 001 DE 2024 Y 21 A LA ADICIÓN CI 418. ADEMÁS, SE REALIZARON 78 REEMPLAZOS DE RENUNCIAS, DESGLOSADOS ASÍ: 48 RENUNCIAS DE LA INVITACIÓN 001 DE 2024, 18 DE LA INVITACIÓN 004 DE 2024 Y 12 DE LA INVITACIÓN 003 DE 2024. ESTO DA UN TOTAL GENERAL DE 159 ASIGNACIONES. ES IMPORTANTE DESTACAR QUE ESTAS ÚLTIMAS 78 RENUNCIAS NO SE CONTABILIZAN EN EL INDICADOR, YA QUE SE INCURRE EN EL ERROR DE CONTARLAS DOS VECES. NOTA ADICIONAL: EN EL ARCHIVO EXCEL LOS DATOS EN COLOR AMARILLO SON LAS 81 DE ASIGNACIÓN Y LOS OTROS SON REEMPLAZOS DE LAS RENUNCIAS.</t>
    </r>
    <r>
      <rPr>
        <b/>
        <sz val="8"/>
        <rFont val="Arial"/>
        <family val="2"/>
      </rPr>
      <t xml:space="preserve">
FBRERO: </t>
    </r>
    <r>
      <rPr>
        <sz val="8"/>
        <rFont val="Arial"/>
        <family val="2"/>
      </rPr>
      <t>DURANTE EL MES DE FEBRERO DE 2025 SE ASIGNARON UN TOTAL DE 72 MEJORAMIENTOS DE VIVIENDA QUE CORRESPONDEN AL CA 418 ARGOS. (EN CABEZA DEL JEFE DE HOGAR)</t>
    </r>
    <r>
      <rPr>
        <b/>
        <sz val="8"/>
        <rFont val="Arial"/>
        <family val="2"/>
      </rPr>
      <t xml:space="preserve">
MARZO: 	</t>
    </r>
    <r>
      <rPr>
        <sz val="8"/>
        <rFont val="Arial"/>
        <family val="2"/>
      </rPr>
      <t>DURANTE EL MES DE MARZO DE 2025 SE ASIGNARON UN TOTAL DE 276 MEJORAMIENTOS DE VIVIENDA DISTRIBUIDOS DE LA SIGUIENTE MANERA: 224 QUE CORRESPONDEN A PP ASÍ: 138 ASIGNACIONES DE LA INVITACIÓN 004 DE 2024; 86 ASIGNACIONES DE LA INVITACIÓN 002 DE 2024. Y, 52 QUE CORRESPONDEN A POAI ASÍ: 36 ASIGNACIONES DEL CA 418 DE 2024 Y 16 ASIGNACIONES RURALES DEL ME 196 DE 2023.</t>
    </r>
    <r>
      <rPr>
        <b/>
        <sz val="8"/>
        <rFont val="Arial"/>
        <family val="2"/>
      </rPr>
      <t xml:space="preserve">
ABRIL: </t>
    </r>
    <r>
      <rPr>
        <sz val="8"/>
        <rFont val="Arial"/>
        <family val="2"/>
      </rPr>
      <t>DURANTE EL MES DE ABRIL DE 2025 SE ASIGNARON UN TOTAL DE 16 MEJORAMIENTOS DE VIVIENDA QUE CORRESPONDEN A POAI - CA 418 DE 2024.</t>
    </r>
    <r>
      <rPr>
        <b/>
        <sz val="8"/>
        <rFont val="Arial"/>
        <family val="2"/>
      </rPr>
      <t xml:space="preserve">
MAYO</t>
    </r>
    <r>
      <rPr>
        <sz val="8"/>
        <rFont val="Arial"/>
        <family val="2"/>
      </rPr>
      <t>: 	DURANTE EL MES DE MAYO DE 2025 SE ASIGNARON UN TOTAL DE 425 MEJORAMIENTOS DE VIVIENDA (EN CABEZA DEL JEFE DE HOGAR) DISTRIBUIDOS DE LA SIGUIENTE MANERA: 198 ASIGNACIONES CORRESPONDIENTES A LA INVITACION 005 DE 2024 CON EL OPERADOR COSEICO; 115 ASIGNACIONES CORRESPONDIENTES A LA INVITACION 005 DE 2024 CON EL OPERADOR FORJANDO FUTUROS; 36 ASIGNACIONES CORRESPONDIENTES A LA INVITACION 005 DE 2024 CON EL OPERADOR SOCYA; Y, 76 ASIGNACIONES CORRESPONDIENTES AL CA 418 ARGOS.</t>
    </r>
    <r>
      <rPr>
        <b/>
        <sz val="8"/>
        <rFont val="Arial"/>
        <family val="2"/>
      </rPr>
      <t xml:space="preserve">
JUNIO:</t>
    </r>
    <r>
      <rPr>
        <sz val="8"/>
        <rFont val="Arial"/>
        <family val="2"/>
      </rPr>
      <t xml:space="preserve"> DURANTE EL MES DE JUNIO DE 2025 SE ASIGNARON UN TOTAL DE 293 MEJORAMIENTOS DE VIVIENDA (EN CABEZA DEL JEFE DE HOGAR) DISTRIBUIDOS DE LA SIGUIENTE MANERA: 107 ASIGNACIONES CORRESPONDIENTES A LA INVITACION 005 DE 2024 CON EL OPERADOR COSEICO; 30 ASIGNACIONES CORRESPONDOENTES A LA INVITACION 005 DE 2024 CON EL 
OPERADOR FORJANDO FUTUROS; 103 ASIGNACIONES CORRESPONDIENTES A LA INVITACION 005 DE 2024 CON EL OPERADOR SOCYA; Y, 53 ASIGNACIONES CORRESPONDIENTES AL CA 418 ARGOS.</t>
    </r>
    <r>
      <rPr>
        <b/>
        <sz val="8"/>
        <rFont val="Arial"/>
        <family val="2"/>
      </rPr>
      <t xml:space="preserve">
JULIO:	</t>
    </r>
    <r>
      <rPr>
        <sz val="8"/>
        <rFont val="Arial"/>
        <family val="2"/>
      </rPr>
      <t xml:space="preserve">DURANTE EL MES DE JULIO DE 2025 SE ASIGNARON UN TOTAL DE 486 MEJORAMIENTOS DE VIVIENDA (EN CABEZA DEL JEFE DE HOGAR) DISTRIBUIDOS DE LA SIGUIENTE MANERA: 71 ASIGNACIONES CORRESPONDIENTES A LA INVITACION 005 DE 2024 CON EL OPERADOR COSEICO; 52 ASIGNACIONES CORRESPONDIENTES A LA INVITACION 005 DE 2024 CON EL OPERADOR FORJANDO FUTUROS; 60 ASIGNACIONES CORRESPONDIENTES A LA INVITACION 005 DE 2024 CON EL OPERADOR SOCYA; 69 ASIGNACIONES CORRESPONDIENTES AL CA 418 ARGOS; 84 ASIGNACIONES CORRESPONDIENTES AL CI 281 DE 2025 COMFAMA; Y, 150 ASIGNACIONES CORRESPONDIENTES A LA INVITACION 001 DE 2025.
</t>
    </r>
    <r>
      <rPr>
        <b/>
        <sz val="8"/>
        <rFont val="Arial"/>
        <family val="2"/>
      </rPr>
      <t>AGOSTO:</t>
    </r>
    <r>
      <rPr>
        <sz val="8"/>
        <rFont val="Arial"/>
        <family val="2"/>
      </rPr>
      <t xml:space="preserve"> 	DURANTE EL MES DE AGOSTO DE 2025 SE ASIGNARON UN TOTAL DE 851 MEJORAMIENTOS DE VIVIENDA (EN CABEZA DEL JEFE DE HOGAR) DISTRIBUIDOS DE LA SIGUIENTE MANERA: 71 ASIGNACIONES INVITACION 005 DE 2024 COSEICO; 26 ASIGNACIONES INVITACION 005 DE 2024 FORJANDO FUTUROS; 28 ASIGNACIONES INVITACION 005 DE 2024 SOCYA; 7 ASIGNACIONES CA 418 ARGOS; 59 ASIGNACIONES CI 281 DE 2025 COMFAMA; 60 ASIGNACIONES INVITACION 001 DE 2025 COSEICO PP; 150 ASIGNACIONES INVITACION 001 DE 2025 INGEMAT; 150 ASIGNACIONES INVITACION 001 DE 2025 MEJIA ACEVEDO; 150 ASIGNACIONES INVITACION 001 DE 2025 CONCRECIVIL; Y, 150 ASIGNACIONES INVITACION 001 DE 2025 CONSORCIO VIVIENDAS.</t>
    </r>
  </si>
  <si>
    <r>
      <t xml:space="preserve">ENERO: 	</t>
    </r>
    <r>
      <rPr>
        <sz val="8"/>
        <rFont val="Arial"/>
        <family val="2"/>
      </rPr>
      <t>LAS 3 RESOLUCIONES AUN NO SALEN REGISTRADAS, POR LO TANTO NO SE PUEDEN REPORTAR LAS 8 UNIDADES PREDIALES ESPERADAS PARA ESTE MES.</t>
    </r>
    <r>
      <rPr>
        <b/>
        <sz val="8"/>
        <rFont val="Arial"/>
        <family val="2"/>
      </rPr>
      <t xml:space="preserve">
FEBRERO:</t>
    </r>
    <r>
      <rPr>
        <sz val="8"/>
        <rFont val="Arial"/>
        <family val="2"/>
      </rPr>
      <t xml:space="preserve"> PARA ESTE MES DE FEBRERO REPORTAMOS UN TOTAL DE 31 UNIDADES PREDIALES CEDIDAS Y REGISTRADAS EFECTIVAMENTE A LOS BENEFICIARIOS DEL PROGRAMA DE TITULACIÓN DE BIENES FISCALES URBANOS CORRESPONDIENTES A 7 RESOLUCIONES DEBIDAMENTE REGISTRADAS, DICHA INFORMACIÓN SE ENCUENTRA CONSOLIDADA EN EL FORMATO DE GEORREFERENCIACIÓN QUE SE ADJUNTA EN ESTE REGISTRO Y LAS CONSTANCIAS DE INSCRIPCIÓN DE REGISTRO EN LA CARPETA DEL TEAMS TITULACIÓN RESOLUCIONES REGISTRADAS.</t>
    </r>
    <r>
      <rPr>
        <b/>
        <sz val="8"/>
        <rFont val="Arial"/>
        <family val="2"/>
      </rPr>
      <t xml:space="preserve">
MARZO: 	</t>
    </r>
    <r>
      <rPr>
        <sz val="8"/>
        <rFont val="Arial"/>
        <family val="2"/>
      </rPr>
      <t>PARA ESTE MES DE MARZO REPORTAMOS UN TOTAL DE 28 UNIDADES PREDIALES CEDIDAS Y REGISTRADAS EFECTIVAMENTE A LOS BENEFICIARIOS DEL PROGRAMA DE TITULACIÓN DE BIENES FISCALES URBANOS CORRESPONDIENTES A 4 RESOLUCIONES DEBIDAMENTE REGISTRADAS, DICHA INFORMACIÓN SE ENCUENTRA CONSOLIDADA EN EL FORMATO DE GEORREFERENCIACIÓN QUE SE ADJUNTA EN ESTE REGISTRO Y LAS CONSTANCIAS DE INSCRIPCIÓN DE REGISTRO EN LA CARPETA DEL TEAMS TITULACIÓN RESOLUCIONES REGISTRADAS.</t>
    </r>
    <r>
      <rPr>
        <b/>
        <sz val="8"/>
        <rFont val="Arial"/>
        <family val="2"/>
      </rPr>
      <t xml:space="preserve">
ABRIL: </t>
    </r>
    <r>
      <rPr>
        <sz val="8"/>
        <rFont val="Arial"/>
        <family val="2"/>
      </rPr>
      <t>PARA ESTE MES DE ABRIL NO SE REPORTAN UNIDADES PREDIALES CEDIDAS Y REGISTRADAS, DADO QUE AUN SE ENCUENTRAN EN NSCRIPCIÓN DE REGISTRO Y EN NUMERACIÓN Y FIRMAS DE LA SUBSECRETARIA DE SUMINISTROS Y SERVICIOS DEL DISTRITO DE MEDELLÍN.</t>
    </r>
    <r>
      <rPr>
        <b/>
        <sz val="8"/>
        <rFont val="Arial"/>
        <family val="2"/>
      </rPr>
      <t xml:space="preserve">
MAYO: 	</t>
    </r>
    <r>
      <rPr>
        <sz val="8"/>
        <rFont val="Arial"/>
        <family val="2"/>
      </rPr>
      <t>PARA ESTE MES DE MAYO REPORTAMOS UN TOTAL DE 51 UNIDADES PREDIALES CEDIDAS Y REGISTRADAS EFECTIVAMENTE A LOS BENEFICIARIOS DEL PROGRAMA DE TITULACIÓN DE BIENES FISCALES URBANOS CORRESPONDIENTES A 18 RESOLUCIONES DEBIDAMENTE REGISTRADAS, DICHA INFORMACIÓN SE ENCUENTRA CONSOLIDADA EN EL FORMATO DE GEORREFERENCIACIÓN QUE SE ADJUNTA EN ESTE REGISTRO Y LAS CONSTANCIAS DE INSCRIPCION DE REGISTRO EN LA CARPETA DEL TEAMS TITULACION RESOLUCIONES REGISTRADAS.</t>
    </r>
    <r>
      <rPr>
        <b/>
        <sz val="8"/>
        <rFont val="Arial"/>
        <family val="2"/>
      </rPr>
      <t xml:space="preserve">
JUNIO: 	</t>
    </r>
    <r>
      <rPr>
        <sz val="8"/>
        <rFont val="Arial"/>
        <family val="2"/>
      </rPr>
      <t>PARA ESTE MES DE JUNIO REPORTAMOS UN TOTAL DE 31 UNIDADES PREDIALES CEDIDAS Y REGISTRADAS EFECTIVAMENTE A LOS BENEFICIARIOS DEL PROGRAMA DE TITULACIÓN DE BIENES FISCALES URBANOS CORRESPONDIENTES A 11 RESOLUCIONES DEBIDAMENTE REGISTRADAS, DICHA INFORMACIÓN SE ENCUENTRA CONSOLIDADA EN EL FORMATO DE GEORREFERENCIACIÓN QUE SE ADJUNTA EN ESTE REGISTRO Y LAS CONSTANCIAS DE INSCRIPCION DE REGISTRO EN LA CARPETA DEL TEAMS TITULACION RESOLUCIONES REGISTRADAS.</t>
    </r>
    <r>
      <rPr>
        <b/>
        <sz val="8"/>
        <rFont val="Arial"/>
        <family val="2"/>
      </rPr>
      <t xml:space="preserve">
JULIO: </t>
    </r>
    <r>
      <rPr>
        <sz val="8"/>
        <rFont val="Arial"/>
        <family val="2"/>
      </rPr>
      <t xml:space="preserve">	PARA ESTE MES DE JULIO REPORTAMOS UN TOTAL DE 41 UNIDADES PREDIALES CEDIDAS Y REGISTRADAS EFECTIVAMENTE A LOS BENEFICIARIOS DEL PROGRAMA DE TITULACIÓN DE BIENES FISCALES URBANOS CORRESPONDIENTES A 19 RESOLUCIONES DEBIDAMENTE REGISTRADAS, DICHA INFORMACIÓN SE ENCUENTRA CONSOLIDADA EN EL FORMATO DE GEORREFERENCIACIÓN QUE SE ADJUNTA EN ESTE REGISTRO Y LAS CONSTANCIAS DE INSCRIPCION DE REGISTRO EN LA CARPETA DEL TEAMS TITULACION RESOLUCIONES REGISTRADAS.
</t>
    </r>
    <r>
      <rPr>
        <b/>
        <sz val="8"/>
        <rFont val="Arial"/>
        <family val="2"/>
      </rPr>
      <t xml:space="preserve">AGOSTO: </t>
    </r>
    <r>
      <rPr>
        <sz val="8"/>
        <rFont val="Arial"/>
        <family val="2"/>
      </rPr>
      <t xml:space="preserve">	PARA ESTE MES DE AGOSTO REPORTAMOS UN TOTAL DE 42 UNIDADES PREDIALES CEDIDAS Y REGISTRADAS EFECTIVAMENTE A LOS BENEFICIARIOS DEL PROGRAMA DE TITULACIÓN DE BIENES FISCALES URBANOS CORRESPONDIENTES A 15 RESOLUCIONES DEBIDAMENTE REGISTRADAS, DICHA INFORMACIÓN SE ENCUENTRA CONSOLIDADA EN EL FORMATO DE GEORREFERENCIACIÓN QUE SE ADJUNTA EN ESTE REGISTRO Y LAS CONSTANCIAS DE INSCRIPCION DE REGISTRO EN LA CARPETA DEL TEAMS TITULACION RESOLUCIONES REGISTRADAS.</t>
    </r>
  </si>
  <si>
    <r>
      <t xml:space="preserve">ENERO: </t>
    </r>
    <r>
      <rPr>
        <sz val="8"/>
        <rFont val="Arial"/>
        <family val="2"/>
      </rPr>
      <t>PARA EL MES DE ENERO SE REALIZARON 7 NOTIFICACIONES DE INGRESO PARA EL SUBSIDIO DISTRITAL DE ARRENDAMIENTO TEMPORAL - SDAT A HOGARES QUE CUMPLEN CON LOS REQUISITOS, Y NO SE LOGRARON VALIDAR CONTRATOS NUEVOS. PARA EL MES DE ENEROSE PRESENTAN UN TOTAL DE 2279 HOGARES ACTIVOS BENEFICIARIOS DEL SDAT. ES IMPORTANTE RESALTAR QUE LOS HOGARES NOTIFICADOS CUENTAN CON DOS MESES PARA PRESENTAR LA DOCUMENTACION CORRESPONDIENTE PARA EL INGRESO COMO BENEFICIARIOS DEL SDAT</t>
    </r>
    <r>
      <rPr>
        <b/>
        <sz val="8"/>
        <rFont val="Arial"/>
        <family val="2"/>
      </rPr>
      <t xml:space="preserve">.
FEBRERO:	</t>
    </r>
    <r>
      <rPr>
        <sz val="8"/>
        <rFont val="Arial"/>
        <family val="2"/>
      </rPr>
      <t xml:space="preserve">PARA EL MES DE FEBRERO SE REALIZARON 23 NOTIFICACIONES DE INGRESO PARA EL SUBSIDIO DISTRITAL DE ARRENDAMIENTO TEMPORAL - SDAT A HOGARES QUE CUMPLEN CON LOS REQUISITOS, Y SE LOGRARON VALIDAR 5 CONTRATOS NUEVOS. PARA EL MES DE FEBRERO SE PRESENTAN UN TOTAL DE 2265 HOGARES ACTIVOS BENEFICIARIOS DEL SDAT. ES IMPORTANTE RESALTAR QUE LOS HOGARES NOTIFICADOS CUENTAN CON DOS MESES PARA PRESENTAR LA DOCUMENTACION CORRESPONDIENTE PARA EL INGRESO COMO BENEFICIARIOS DEL SDAT.
</t>
    </r>
    <r>
      <rPr>
        <b/>
        <sz val="8"/>
        <rFont val="Arial"/>
        <family val="2"/>
      </rPr>
      <t xml:space="preserve">MARZO: </t>
    </r>
    <r>
      <rPr>
        <sz val="8"/>
        <rFont val="Arial"/>
        <family val="2"/>
      </rPr>
      <t xml:space="preserve">	PARA EL MES DE MARZO SE REALIZARON 57 NOTIFICACIONES DE INGRESO PARA EL SUBSIDIO DISTRITAL DE ARRENDAMIENTO TEMPORAL - SDAT A HOGARES QUE CUMPLEN CON LOS REQUISITOS, Y SE LOGRARON VALIDAR 11 CONTRATOS NUEVOS. PARA EL MES DE MARZO SE PRESENTAN UN TOTAL DE 2258 HOGARES ACTIVOS BENEFICIARIOS DEL SDAT. ES IMPORTANTE RESALTAR QUE LOS HOGARES NOTIFICADOS CUENTAN CON DOS MESES PARA PRESENTAR LA DOCUMENTACION CORRESPONDIENTE PARA EL INGRESO COMO BENEFICIARIOS DEL SDAT</t>
    </r>
    <r>
      <rPr>
        <b/>
        <sz val="8"/>
        <rFont val="Arial"/>
        <family val="2"/>
      </rPr>
      <t xml:space="preserve">
ABRIL: 	</t>
    </r>
    <r>
      <rPr>
        <sz val="8"/>
        <rFont val="Arial"/>
        <family val="2"/>
      </rPr>
      <t>PARA EL MES DE ABRIL SE REALIZARON 47 NOTIFICACIONES DE INGRESO PARA EL SUBSIDIO DISTRITAL DE ARRENDAMIENTO TEMPORAL - SDAT A HOGARES QUE CUMPLEN CON LOS REQUISITOS, Y SE LOGRO VALIDAR UN CONTRATO NUEVO. PARA EL MES DE ABRIL SE PRESENTAN UN TOTAL DE 2236 HOGARES ACTIVOS BENEFICIARIOS DEL SDAT. ES IMPORTANTE RESALTAR QUE LOS HOGARES NOTIFICADOS CUENTAN CON DOS MESES PARA PRESENTAR LA DOCUMENTACION CORRESPONDIENTE PARA EL INGRESO COMO BENEFICIARIOS DEL SDAT.</t>
    </r>
    <r>
      <rPr>
        <b/>
        <sz val="8"/>
        <rFont val="Arial"/>
        <family val="2"/>
      </rPr>
      <t xml:space="preserve">
MAYO: 	</t>
    </r>
    <r>
      <rPr>
        <sz val="8"/>
        <rFont val="Arial"/>
        <family val="2"/>
      </rPr>
      <t xml:space="preserve">PARA EL MES DE MAYO SE REALIZARON 12 NOTIFICACIONES DE INGRESO PARA EL SUBSIDIO DISTRITAL DE ARRENDAMIENTO TEMPORAL - SDAT A HOGARES QUE CUMPLEN CON LOS REQUISITOS, Y SE LOGRO VALIDAR UN CONTRATO NUEVO. PARA EL MES DE MAYO SE PRESENTAN UN TOTAL DE 2235 HOGARES ACTIVOS BENEFICIARIOS DEL SDAT. ES IMPORTANTE RESALTAR QUE LOS HOGARES NOTIFICADOS CUENTAN CON DOS MESES PARA PRESENTAR LA DOCUMENTACION CORRESPONDIENTE PARA EL INGRESO COMO BENEFICIARIOS DEL SDAT.
</t>
    </r>
    <r>
      <rPr>
        <b/>
        <sz val="8"/>
        <rFont val="Arial"/>
        <family val="2"/>
      </rPr>
      <t xml:space="preserve">JUNIO: </t>
    </r>
    <r>
      <rPr>
        <sz val="8"/>
        <rFont val="Arial"/>
        <family val="2"/>
      </rPr>
      <t xml:space="preserve">	PARA EL MES DE JUNIO SE REALIZARON 15 NOTIFICACIONES DE INGRESO PARA EL SUBSIDIO DISTRITAL DE ARRENDAMIENTO TEMPORAL - SDAT A HOGARES QUE CUMPLEN CON LOS REQUISITOS DEL DECRETO 0809 DE 2024 , Y SE LOGRARON VALIDAR 4 CONTRATOS NUEVOS. PARA EL MES DE JUNIO SE PRESENTAN UN TOTAL DE 2234 HOGARES ACTIVOS BENEFICIARIOS DEL SDAT. ES IMPORTANTE RESALTAR QUE LOS HOGARES NOTIFICADOS CUENTAN CON DOS MESES PARA PRESENTAR LA DOCUMENTACION CORRESPONDIENTE PARA EL INGRESO COMO BENEFICIARIOS DEL SDAT. POR OTRA PARTE A RAÍZ DE LA CALAMIDAD PUBLICA DECLARADA POR LA DISTRITO DE MEDELLÍN, SE DETERMINO LA ATENCIÓN DE LOS HOGARES AFECTADOS POR LA TEMPORADA DE LLUVIA MEDIANTE LA RESOLUCION DE CONFORMIDAD CON LA ENTRADA EN VIGENCIA DEL DECRETO DISTRITAL 363 DE 2025, “POR MEDIO DEL CUAL SE DECLARA LA CALAMIDAD PÚBLICA EN EL DISTRITO ESPECIAL DE CIENCIA, TECNOLOGÍA E INNOVACIÓN DE MEDELLÍN, PARA ENFRENTAR LAS CONSECUENCIAS DE LA TEMPORADA DE LLUVIAS PARA EL SEGUNDO TRIMESTRE DE 2025”. EL INSTITUTO SOCIAL DE VIVIENDA Y HÁBITAT DE MEDELLÍN -ISVIMED, EXPIDIÓ LAS RESOLUCIONES N° 850 DE 2025 Y 1088 DE 2025, POR MEDIO DE LAS CUALES, SE ESTABLECIÓ EL PROCEDIMIENTO PARA LA ATENCIÓN DE LOS HOGARES REMITIDOS PARA SER BENEFICIARIOS CON EL SUBSIDIO DISTRITAL DE ARRENDAMIENTO TEMPORAL -SDAT-, QUE, EN EL MARCO DE LA CALAMIDAD PÚBLICA, OCASIONADA POR LA OLA INVERNAL, REQUIEREN ATENCIÓN POR UN PERÍODO INICIAL DE TRES (3) MESES. A LA FECHA SE PRESENTA UN TOTAL DE 811 HOGARES NOTIFICADOS DE LOS CUALES 346 YA RECIBIERON EL SDAT</t>
    </r>
    <r>
      <rPr>
        <b/>
        <sz val="8"/>
        <rFont val="Arial"/>
        <family val="2"/>
      </rPr>
      <t xml:space="preserve">.
JULIO: </t>
    </r>
    <r>
      <rPr>
        <sz val="8"/>
        <rFont val="Arial"/>
        <family val="2"/>
      </rPr>
      <t xml:space="preserve">		PARA EL MES DE JULIO SE REALIZARON 59 NOTIFICACIONES DE INGRESO PARA EL SUBSIDIO DISTRITAL DE ARRENDAMIENTO TEMPORAL - SDAT A HOGARES QUE CUMPLEN CON LOS REQUISITOS DEL DECRETO 0809 DE 2024 , Y SE VALIDARON 3 CONTRATOS NUEVOS. PARA EL MES DE JULIO SE PRESENTAN UN TOTAL DE 2236 HOGARES ACTIVOS BENEFICIARIOS DEL SDAT.
</t>
    </r>
    <r>
      <rPr>
        <b/>
        <sz val="8"/>
        <rFont val="Arial"/>
        <family val="2"/>
      </rPr>
      <t xml:space="preserve">AGOSTO: </t>
    </r>
    <r>
      <rPr>
        <sz val="8"/>
        <rFont val="Arial"/>
        <family val="2"/>
      </rPr>
      <t xml:space="preserve">	PARA EL MES DE AGOSTO SE REALIZARON 130 NOTIFICACIONES DE INGRESO PARA EL SUBSIDIO DISTRITAL DE ARRENDAMIENTO TEMPORAL - SDAT A HOGARES QUE CUMPLEN CON LOS REQUISITOS DEL DECRETO 0809 DE 2024 , Y SE VALIDARON 2 CONTRATOS NUEVOS. PARA EL MES DE AGOSTO SE PRESENTAN UN TOTAL DE 2231 HOGARES ACTIVOS BENEFICIARIOS DEL SDAT</t>
    </r>
  </si>
  <si>
    <r>
      <t xml:space="preserve">	ENERO: </t>
    </r>
    <r>
      <rPr>
        <sz val="8"/>
        <rFont val="Arial"/>
        <family val="2"/>
      </rPr>
      <t xml:space="preserve">SE ASIGNARON TRES SDV PARA LOS PROYECTOS HABITACIONALES (2 POBLACION DEMANDA LIBRE LA COLINITA) (1 ARRENDAMIENTO TEMPORAL LA MONTAÑA BLOQUE 8).
</t>
    </r>
    <r>
      <rPr>
        <b/>
        <sz val="8"/>
        <rFont val="Arial"/>
        <family val="2"/>
      </rPr>
      <t xml:space="preserve">FEBRERO: </t>
    </r>
    <r>
      <rPr>
        <sz val="8"/>
        <rFont val="Arial"/>
        <family val="2"/>
      </rPr>
      <t xml:space="preserve">	SE REALIZARON 4 ASIGNACIONES DE SUBSIDIO DISTRITAL DE VIVIENDA, A BENEFICIARIOS POBLACION REASENTAMIENTO POR OBRA PUBLICA (01) Y ARRENDAMIENTO TEMPORAL (03)</t>
    </r>
    <r>
      <rPr>
        <b/>
        <sz val="8"/>
        <rFont val="Arial"/>
        <family val="2"/>
      </rPr>
      <t xml:space="preserve">.
MARZO: </t>
    </r>
    <r>
      <rPr>
        <sz val="8"/>
        <rFont val="Arial"/>
        <family val="2"/>
      </rPr>
      <t xml:space="preserve">	EN EL MES DE MARZO SE ASIGNARON LA TOTALIDAD DE 26 SUBSIDIOS DISTRITALES DE VIVIENDA, 25 EN EL MARCO DE LA ESTRATEGIA COMPRA TU CASA Y 01 PARA LA POBLACION DE ARRENDAMIENTO TEMPORAL</t>
    </r>
    <r>
      <rPr>
        <b/>
        <sz val="8"/>
        <rFont val="Arial"/>
        <family val="2"/>
      </rPr>
      <t xml:space="preserve">.
ABRIL: </t>
    </r>
    <r>
      <rPr>
        <sz val="8"/>
        <rFont val="Arial"/>
        <family val="2"/>
      </rPr>
      <t xml:space="preserve">EN EL MES DE ABRIL DEL PRESENTE AÑO SE ASIGNARON 14 SUBSIDIOS DISTRITALES DE VIVIENDA; 2 EN EL MARCO DE LA ESTRATEGIA COMPRA TU CASA, POBLACION DEMANDA LIBRE VIVIENDA; Y 12 POBLACION ARRENDAMIENTO TEMPORAL VIVIENDA USADA.
</t>
    </r>
    <r>
      <rPr>
        <b/>
        <sz val="8"/>
        <rFont val="Arial"/>
        <family val="2"/>
      </rPr>
      <t>MAYO:</t>
    </r>
    <r>
      <rPr>
        <sz val="8"/>
        <rFont val="Arial"/>
        <family val="2"/>
      </rPr>
      <t xml:space="preserve"> EN EL MES DE MAYO DEL PRESENTE AÑO SE ASIGNARON 16 SUBSIDIOS DISTRITALES DE VIVIENDA; 14 EN EL MARCO DE LA ESTRATEGIA COMPRA TU CASA, 01 POBLACION ARRENDAMIENTO TEMPORAL VIVIENDA USADA Y 01 POBLACION DEMANDA LIBRE LA COLINITA.</t>
    </r>
    <r>
      <rPr>
        <b/>
        <sz val="8"/>
        <rFont val="Arial"/>
        <family val="2"/>
      </rPr>
      <t xml:space="preserve">
JUNIO: 	</t>
    </r>
    <r>
      <rPr>
        <sz val="8"/>
        <rFont val="Arial"/>
        <family val="2"/>
      </rPr>
      <t>EN EL MES DE JUNIO DEL PRESENTE AÑO SE ASIGNARON 19 SUBSIDIOS DISTRITALES DE VIVIENDA; 14 EN EL MARCO DE LA ESTRATEGIA COMPRA TU CASA, 04 SUBSIDIOS PARA POBLACIÓN DE DEMANDA LIBRE LA PLAYITA Y 01 SUBSIDIO PARA VIVIENDA USADA ARRENDAMIENTO TEMPORAL</t>
    </r>
    <r>
      <rPr>
        <b/>
        <sz val="8"/>
        <rFont val="Arial"/>
        <family val="2"/>
      </rPr>
      <t xml:space="preserve">
JULIO: 	</t>
    </r>
    <r>
      <rPr>
        <sz val="8"/>
        <rFont val="Arial"/>
        <family val="2"/>
      </rPr>
      <t xml:space="preserve">	EN EL MES DE JULIO DEL PRESENTE AÑO SE ASIGNARON UN TOTAL DE TREINTA Y SEIS (36) SUBSIDIOS DISTRITALES DE VIVIENDA. DE ESTOS, TREINTA Y CUATRO (34) FUERON DESTINADOS A POBLACIÓN DE DEMANDA LIBRE, DE LOS CUALES TREINTA Y DOS (32) SE OTORGARON EN EL MARCO DE LA ESTRATEGIA COMPRA TU CASA, Y DOS (2) FUERON ASIGNADOS A LOS PROYECTOS LA COLINITA Y LA PLAYITA. ADICIONALMENTE, SE ADJUDICARON DOS (2) SUBSIDIOS PARA VIVIENDA USADA BAJO LA MODALIDAD DE OBRA PÚBLICA OP.
</t>
    </r>
    <r>
      <rPr>
        <b/>
        <sz val="8"/>
        <rFont val="Arial"/>
        <family val="2"/>
      </rPr>
      <t xml:space="preserve">AGOSTO: </t>
    </r>
    <r>
      <rPr>
        <sz val="8"/>
        <rFont val="Arial"/>
        <family val="2"/>
      </rPr>
      <t xml:space="preserve">	EN EL MES DE AGOSTO DEL PRESENTE AÑO SE ASIGNARON UN TOTAL DE VEINTICINCO (25) SUBSIDIOS DISTRITALES DE VIVIENDA. DE ESTOS, VEINTICINCO (25) FUERON DESTINADOS A POBLACIÓN DE DEMANDA LIBRE, DE LOS CUALES VEINTICUATRO (24) SE OTORGARON EN EL MARCO DE LA ESTRATEGIA COMPRA TU CASA Y UNO (1) FUE ASIGNADO AL PROYECTO HABITACIONAL LA PLAYITA.</t>
    </r>
  </si>
  <si>
    <r>
      <t xml:space="preserve">ENERO: 	</t>
    </r>
    <r>
      <rPr>
        <sz val="8"/>
        <color theme="1"/>
        <rFont val="Arial"/>
        <family val="2"/>
      </rPr>
      <t>DURANTE EL MES DE ENERO SE REALIZARON 506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r>
      <rPr>
        <b/>
        <sz val="8"/>
        <color theme="1"/>
        <rFont val="Arial"/>
        <family val="2"/>
      </rPr>
      <t xml:space="preserve">
FEBRERO: 	</t>
    </r>
    <r>
      <rPr>
        <sz val="8"/>
        <color theme="1"/>
        <rFont val="Arial"/>
        <family val="2"/>
      </rPr>
      <t>DURANTE EL MES DE FEBRERO SE REALIZARON 773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r>
      <rPr>
        <b/>
        <sz val="8"/>
        <color theme="1"/>
        <rFont val="Arial"/>
        <family val="2"/>
      </rPr>
      <t xml:space="preserve">
MARZO: 	</t>
    </r>
    <r>
      <rPr>
        <sz val="8"/>
        <color theme="1"/>
        <rFont val="Arial"/>
        <family val="2"/>
      </rPr>
      <t>DURANTE EL MES DE MARZO SE REALIZARON 1059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r>
      <rPr>
        <b/>
        <sz val="8"/>
        <color theme="1"/>
        <rFont val="Arial"/>
        <family val="2"/>
      </rPr>
      <t xml:space="preserve">
ABRIL: 	</t>
    </r>
    <r>
      <rPr>
        <sz val="8"/>
        <color theme="1"/>
        <rFont val="Arial"/>
        <family val="2"/>
      </rPr>
      <t>DURANTE EL MES DE ABRIL SE REALIZARON 348 ACTIVIDADES DE ACOMPAÑAMIENTO SOCIAL CON LOS HOGARES BENEFICIARIOS DEL ISVIMED, ESPECÍFICAMENTE, DEL PROYECTO ARRENDAMIENTO TEMPORAL, OBRA PUBLICA, VIVIENDA NUEVA,COPROPIEDADES Y EL PROYECTO DE INTERVENCION SOCIAL. SE DESTACAN LAS ACTIVIDADES PEDAGOGICAS,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 ES LA SIGUIENTE: HTTPS://ISVIMEDGOVCO.SHAREPOINT.COM/:X:/S/8POBLACIONAL/ER0VNBMFMIBCH6ZTNZD7VC0BGNEGUV9BLYV4W83DPYLSMQ?E=HWFBXB.</t>
    </r>
    <r>
      <rPr>
        <b/>
        <sz val="8"/>
        <color theme="1"/>
        <rFont val="Arial"/>
        <family val="2"/>
      </rPr>
      <t xml:space="preserve">
MAYO: </t>
    </r>
    <r>
      <rPr>
        <sz val="8"/>
        <color theme="1"/>
        <rFont val="Arial"/>
        <family val="2"/>
      </rPr>
      <t>DURANTE EL MES DE MAYO SE REALIZARON 770 ASISTENCIAS TECNICAS EN EL ACOMPAÑAMIENTO SOCIAL DESDE EL PROCESO DE GESTION SOCIAL CON LOS HOGARES BENEFICIARIOS DEL ISVIMED, ESPECÍFICAMENTE, DEL SDV DE ARRENDAMIENTO TEMPORAL, OBRA PUBLICA, VIVIENDA NUEVA, COPROPIEDADES Y EL MODELO DE INTERVENCION SOCIAL. SE DESTACAN LAS ACTIVIDADES PEDAGOGICAS COMO LOS TALLERES DE VPF CON LA POBLACION DE COLINAS DE OCCIDENTE PERTENECIENTE A ARRENDAMIENTO TEMPORAL, LAS VISITAS DE ACOMPAÑAMIENTO FAMILIAR Y VERIFICACIÓN DE HABITABILIDAD EN EL PROYECTO VENTTO Y EL DESARROLLO DE ESTRATEGIAS DE FORTALECIMIENTO Y ARTICULACIÓN INTERINSTITUCIONAL. EL ARCHIVO ADJUNTO DETALLA LAS ACTIVIDADES REALIZADAS Y LA RUTA DONDE REPOSAN LAS EVIDENCIAS ES LA SIGUIENTE: MAYO25 TOTAL POBLACIONAL ACTIVIDADES_EXTERNAS.XLSX</t>
    </r>
    <r>
      <rPr>
        <b/>
        <sz val="8"/>
        <color theme="1"/>
        <rFont val="Arial"/>
        <family val="2"/>
      </rPr>
      <t xml:space="preserve">
JUNIO: 	</t>
    </r>
    <r>
      <rPr>
        <sz val="8"/>
        <color theme="1"/>
        <rFont val="Arial"/>
        <family val="2"/>
      </rPr>
      <t xml:space="preserve">DESDE EL PROCESO DE GESTION SOCIAL EN JUNIO SE REALIZARON 756 ASISTENCIAS TECNICAS CON UN APROXIMADO DE 1022 PERSONAS ATENDIDAS POR LAS LINEAS DE DICHO PROCESO. SE DESTACAN LAS ACTIVIDADES PEDAGOGICAS COMO LOS TALLERES DEL CICLO DE FORMACION 5, LAS VISITAS DE HABITABILIDAD PARA LA POBLACION DE RIESGO, LAS VISITAS DE ACOMPAÑAMIENTO FAMILIAR Y VERIFICACIÓN DE HABITABILIDAD Y EL FORTALECIMIENTO Y ARTICULACIÓN INTERINSTITUCIONAL. NOTA: SE HA SOBREPASADO EL RESULTADO DEL INDICADOR, PORQUE EN EL MOMENTO DE DISEÑAR LOS INDICADORES NO SE TENIAN ALGUNAS ACTIVIDADES O ESTRATEGIAS TALES COMO VIVIENDA UN PROYECTO FAMILIAR, LA COYUNTURA DE LA ATENCIÓN A FAMILIAS AFECTADAS POR RIESGO, ENTRE OTRAS. ADJUNTO DETALLA LAS ACTIVIDADES REALIZADAS Y EL LINK DEL ARCHIVO DONDE REPOSAN LAS EVIDENCIAS ES EL SIGUIENTE: JUNIO25 ASISTENCIAS TÉCNICAS GESTIÓN SOCIAL.XLSX
</t>
    </r>
    <r>
      <rPr>
        <b/>
        <sz val="8"/>
        <color theme="1"/>
        <rFont val="Arial"/>
        <family val="2"/>
      </rPr>
      <t>JULIO:</t>
    </r>
    <r>
      <rPr>
        <sz val="8"/>
        <color theme="1"/>
        <rFont val="Arial"/>
        <family val="2"/>
      </rPr>
      <t xml:space="preserve"> </t>
    </r>
    <r>
      <rPr>
        <b/>
        <sz val="8"/>
        <color theme="1"/>
        <rFont val="Arial"/>
        <family val="2"/>
      </rPr>
      <t xml:space="preserve"> 	</t>
    </r>
    <r>
      <rPr>
        <sz val="8"/>
        <color theme="1"/>
        <rFont val="Arial"/>
        <family val="2"/>
      </rPr>
      <t xml:space="preserve">DESDE EL PROCESO DE GESTION SOCIAL A JULIO 31 DE 2025 SE REALIZARON 333 ASISTENCIAS TECNICAS CON UN APROXIMADO DE 1757 PERSONAS ATENDIDAS POR LAS LINEAS DE DICHO PROCESO. SE DESTACAN LAS ACTIVIDADES PEDAGOGICAS, LAS VISITAS DE HABITABILIDAD PARA LA POBLACION DE RIESGO, LA ATENCIÓN EN FERIAS DE SERVICIO, EL FORTALECIMIENTO Y ARTICULACIÓN INTERINSTITUCIONAL. NOTA: SE HA SOBREPASADO EL RESULTADO DEL INDICADOR, PORQUE EN EL MOMENTO DE DISEÑAR LOS INDICADORES NO SE TENIAN ALGUNAS ACTIVIDADES O ESTRATEGIAS TALES COMO VIVIENDA UN PROYECTO FAMILIAR, LA COYUNTURA DE LA ATENCIÓN A FAMILIAS AFECTADAS POR RIESGO, ENTRE OTRAS. ADJUNTO DETALLA LAS ACTIVIDADES REALIZADAS Y EL ENLACE DEL ARCHIVO DONDE REPOSAN LAS EVIDENCIAS ES EL SIGUIENTE: HTTPS://ISVIMEDGOVCO.SHAREPOINT.COM/:X:/S/8POBLACIONAL/EVCYDHGESDVKR8NT72PAECMBVWL6ENFONVL-ZYN63UQ3OW?E=BJ6J7R.
</t>
    </r>
    <r>
      <rPr>
        <b/>
        <sz val="8"/>
        <color theme="1"/>
        <rFont val="Arial"/>
        <family val="2"/>
      </rPr>
      <t xml:space="preserve">AGOSTO: 	</t>
    </r>
    <r>
      <rPr>
        <sz val="8"/>
        <color theme="1"/>
        <rFont val="Arial"/>
        <family val="2"/>
      </rPr>
      <t>DESDE EL PROCESO DE GESTION SOCIAL EN AGOSTO DE 2025 SE REALIZARON 104 ASISTENCIAS TECNICAS CON UN APROXIMADO DE 2953 PERSONAS ATENDIDAS POR LAS LINEAS DE LA SUBDIRECCION POBLACIONAL. SE DESTACAN LAS ACTIVIDADES PEDAGOGICAS, LA ATENCIÓN EN FERIAS DE SERVICIO, EL FORTALECIMIENTO DE LA PARTICIPACION COIUDADANA , LA ARTICULACIÓN INTERINSTITUCIONAL EN SOCIALIZAR NUESTRA OFERTA Y LOS RECORRIDOS TERRITORIALES. NOTA: SE HA SOBREPASADO EL RESULTADO DEL INDICADOR, PORQUE EN EL MOMENTO DE DISEÑAR LOS INDICADORES NO SE TENIAN ALGUNAS ACTIVIDADES O ESTRATEGIAS TALES COMO VIVIENDA UN PROYECTO FAMILIAR, LA COYUNTURA DE LA ATENCIÓN A FAMILIAS AFECTADAS POR RIESGO, Y LA CUIDALIFICACION DEL REGISTRO DE INFORMACION. ADJUNTO DETALLA LAS ACTIVIDADES REALIZADAS Y EL ENLACE DEL ARCHIVO DONDE REPOSAN LAS EVIDENCIAS ES EL SIGUIENTE: AGOSTO25 ASISTENCIAS TECNICAS.XLSX.</t>
    </r>
  </si>
  <si>
    <r>
      <t xml:space="preserve">ENERO: 	</t>
    </r>
    <r>
      <rPr>
        <sz val="8"/>
        <rFont val="Arial"/>
        <family val="2"/>
      </rPr>
      <t>PARA EL MES DE ENERO SE REALIZA GESTIONES PARA DEFINIR LOS PLANES DE TRABAJO DEL AÑO 2025 CON RESPECTO AL CUMPLIMIENTO DEL DECRETO MUNICIPAL 145 DE 2019 POR EL CUAL SE REGLAMENTA LA POLITICA PUBLICA DE INQUILINATOS DE LA CIUDAD DE MEDELLIN. ESTAS CONSISTIERON EN: REUNION INTERNAS CUYO OBJETIVO FUE EL ESTUDIO Y ANALISIS DEL PLAN TACTICO Y COMO LLEVAR A CABO EL CUMPLIMIENTO DE LA POLITICA . DESDE LA UNIDAD DE NIÑEZ REPORTAN 13 ACOMPAÑAMIENTOS SOCIALES A ENTORNO PROTECTORES EN INQUILINATOS DE LOS CUALES REALIZARON 7 MICROTALLERES DIRIGIDOS A ADMINISTRADORAS/ES Y 1 A FAMILIAS EN LOS CUALES PARTICIPARON UN TOTAL DE 13 PERSONAS ENTRE ADMINISTRADORES Y FAMILIAS EN LOS MICROTALLERES Y UN TOTAL DE 38 INTEGRANTES DE FAMILIAS HABITANTES DE INQUILINATOS EN ACTIVIDADES LUDICO PEDAGOGICAS.</t>
    </r>
    <r>
      <rPr>
        <b/>
        <sz val="8"/>
        <rFont val="Arial"/>
        <family val="2"/>
      </rPr>
      <t xml:space="preserve">
FEBRERO:</t>
    </r>
    <r>
      <rPr>
        <sz val="8"/>
        <rFont val="Arial"/>
        <family val="2"/>
      </rPr>
      <t xml:space="preserve"> PARA EL MES DE FEBRERO SE REALIZO DESDE LA SECRETARÍA DE EDUCACIÓN ACOMPAÑAMIENTO CON EL PROGRAMA “EN EL COLEGIO CONTAMOS CON VOS” "CAMPAÑA MATRICULA ECCV" EL CUAL IMPACTO UN TOTAL DE 40 INQUILINATOS UBICADOS EN LA COMUNA 10 EN LOS SECTOR DE LA CALLE 44 #43-96 HASTA LA CARRERA 43A #41ª, BENEFICIANDO UN TOTAL DE 21 PERSONAS DE COMUNIDADES EMBERAS, EXTRANJEROS (VENEZOLANOS) Y NACIONALES. A SU VEZ, LA UNIDAD DE NIÑEZ REPORTAN 14 ACOMPAÑAMIENTOS SOCIALES A ENTORNO PROTECTORES EN INQUILINATOS (RESALTADOS EN COLOR VIOLETA) DE LOS CUALES SE REALIZARON 6 MICROTALLERES DIRIGIDOS A ADMINISTRADORAS/ES (4) Y 2 A FAMILIAS; EN LOS CUALES PARTICIPARON UN TOTAL DE 8 PERSONAS; EN ACTIVIDADES LUDICO PEDAGOGICAS CON NIÑOS Y FAMILIAS SE IMPACTO UN TOTAL DE 56 PERSONAS EN INQUILINATOS DE LA COMUNA 10 LA CANDELARIA.</t>
    </r>
    <r>
      <rPr>
        <b/>
        <sz val="8"/>
        <rFont val="Arial"/>
        <family val="2"/>
      </rPr>
      <t xml:space="preserve">
MARZO: </t>
    </r>
    <r>
      <rPr>
        <sz val="8"/>
        <rFont val="Arial"/>
        <family val="2"/>
      </rPr>
      <t>PARA EL MES DE MARZO SE REALIZA LA PRIMERA MESA DE TRABAJO PARA LOS INQUILINATOS DE MEDELLÍN (18 DE MARZO DE 2025). SE REALIZO DESDE LA SECRETARÍA DE EDUCACIÓN ACOMPAÑAMIENTO CON EL PROGRAMA “EN EL COLEGIO CONTAMOS CON VOS” "CAMPAÑA MATRICULA ECCV" EL CUAL IMPACTO UN TOTAL DE 8 INQUILINATOS UBICADOS EN LA COMUNA 10 BARRIOS BOSTON Y LOS ÁNGELES, EN LOS SECTOR DE LA CARRERA 31 # 59A HASTA LA CALLE 53 CON LA CARRERA 37. POR OTRO LADO, LA UNIDAD DE NIÑEZ REPORTA 4 ACOMPAÑAMIENTOS SOCIALES A ENTORNO PROTECTORES EN INQUILINATOS (RESALTADOS EN COLOR VIOLETA) DE LOS CUALES SE REALIZARON 1 MICROTALLER Y 1 ENCUENTRO DIRIGIDO A ADMINISTRADORAS/ES, EN LOS CUALES PARTICIPARON UN TOTAL DE 7 PERSONAS; EN ACTIVIDADES LUDICO PEDAGÓGICAS Y SALIDAS PEDAGÓGICAS CON NIÑOS Y FAMILIAS SE IMPACTO UN TOTAL DE 21 FAMILIAS DE INQUILINATOS DE LA COMUNA 10 LA CANDELARIA.</t>
    </r>
    <r>
      <rPr>
        <b/>
        <sz val="8"/>
        <rFont val="Arial"/>
        <family val="2"/>
      </rPr>
      <t xml:space="preserve">
ABRIL: 	</t>
    </r>
    <r>
      <rPr>
        <sz val="8"/>
        <rFont val="Arial"/>
        <family val="2"/>
      </rPr>
      <t>PARA EL MES DE ABRIL SE REALIZA LA COMISIÓN DE GARANTÍA DE DERECHOS DE HABITANTES DE INQUILINATOS, PARA ESTA ASISTIERON 12 REPRESENTANTES DE LAS SECRETARIAS QUE HACEN PARTE DE LA COMISIÓN. SE REALIZO DESDE LA SECRETARÍA DE INCLUCIÓN SOCIAL UNIDAD DE FAMILIA MEDELLÍN REPORTA 60 ACOMPAÑAMIENTOS PARA LA VINCULACIÓN AL PROYECTO FFES DE LOS CUALES SE REALIZARON MICRO TALLER DIRIGIDO A LOS ADMINISTRADORES DEL INQUILINATO EN EL QUE SE HACE LA PRESENTACIÓN DEL ABORDAJE DE CAPTACIÓN DE HOGARES, PARA LA VINCULACIÓN AL PROYECTO FFES (FAMILIAS ENTORNOS SEGUROS) Y PARA SEGUIR ACOMPAÑANDO LOS INQUILINATO CON LAS DIFERENTES ACTIVIDADES DE LA COMUNA 10 LA CANDELARIA.</t>
    </r>
    <r>
      <rPr>
        <b/>
        <sz val="8"/>
        <rFont val="Arial"/>
        <family val="2"/>
      </rPr>
      <t xml:space="preserve">
MAYO: </t>
    </r>
    <r>
      <rPr>
        <sz val="8"/>
        <rFont val="Arial"/>
        <family val="2"/>
      </rPr>
      <t>SE REALIZO DESDE LA SECRETARÍA DE INCLUCIÓN SOCIAL, UNIDAD FAMILIA MEDELLÍN 14 ACOMPAÑAMIENTOS SOCIALES PARA LA VINCULACIÓN AL PROYECTO FFES, DE LOS CUALES SE REALIZARON MICRO TALLER DIRIGIDOS A LOS ADMINISTRADORES Y FAMILIAS DE LOS INQUILINATOS EN EL QUE SE HACE LA PRESENTACIÓN DEL ABORDAJE DE CAPTACIÓN DE HOGARES, PARA LA VINCULACIÓN AL PROYECTO FAMILIAS ENTORNOS SEGUROS Y PARA SEGUIR ACOMPAÑANDO LOS INQUILINATOS CON LAS DIFERENTES ACTIVIDADES; EN LA COMUNA 10, LA CANDELARIA. PARA EL MES DE MAYO SE REALIZA POR PARTE DE LA COMISIÓN DE GARANTÍA DE DERECHOS A LA POBLACIÓN HABITANTES DE INQUILINATOS, UNA MICRO-FERIA DE SERVICIOS PARA ACERCAR LA OFERTA DE LAS ENTIDADES DEL DISTRITO, ASISTIERON 7 ENTIDADES LAS CUALES HACEN PARTE DE LA COMISIÓN.</t>
    </r>
    <r>
      <rPr>
        <b/>
        <sz val="8"/>
        <rFont val="Arial"/>
        <family val="2"/>
      </rPr>
      <t xml:space="preserve">
JUNIO: </t>
    </r>
    <r>
      <rPr>
        <sz val="8"/>
        <rFont val="Arial"/>
        <family val="2"/>
      </rPr>
      <t>SE REALIZO DESDE BUEN COMIENZO 99 ACOMPAÑAMIENTOS SOCIALES A 160 NIÑOS Y NIÑAS CON ATENCIONES INTEGRALES EN LA MODALIDAD INSTITUCIONAL FLEXIBLE; EN LA COMUNA 10, LA CANDELARIA. PARA EL MES DE JUNIO SE REALIZA POR PARTE DE LA COMISIÓN DE GARANTÍA DE DERECHOS A LA POBLACIÓN HABITANTE DE INQUILINATOS, UNA MICRO-FERIA DE SERVICIOS PARA ACERCAR LA OFERTA INSTITUCIONAL; ASISTIERON 9 ENTIDADES LAS CUALES HACEN PARTE DE LA COMISIÓN.</t>
    </r>
    <r>
      <rPr>
        <b/>
        <sz val="8"/>
        <rFont val="Arial"/>
        <family val="2"/>
      </rPr>
      <t xml:space="preserve">
JULIO: </t>
    </r>
    <r>
      <rPr>
        <sz val="8"/>
        <rFont val="Arial"/>
        <family val="2"/>
      </rPr>
      <t>PARA EL MES DE JULIO SE REALIZA LA TERCERA MESA DE TRABAJO PARA LOS INQUILINATOS DE MEDELLÍN . SE REALIZO DESDE LA SECRETARÍA DE EDUCACIÓN ACOMPAÑAMIENTO CON EL PROGRAMA “EN EL COLEGIO CONTAMOS CON VOS” "CAMPAÑA MATRICULA ECCV" EL CUAL IMPACTO UN TOTAL DE 5 INQUILINATOS UBICADOS EN LA COMUNA 5 CASTILLA Y 6 DOCE DE OCTUBRE. GESTIONANDO ACOMPAÑAMIENTO A LA COMUNIDAD EN EL ACCESO A LA EDUCACIÓN DE NIÑOS, NIÑAS QUE HOY NO ESTÁN EN LAS INSTITUCIONES EDUCATIVAS DEL SECTOR.</t>
    </r>
    <r>
      <rPr>
        <b/>
        <sz val="8"/>
        <rFont val="Arial"/>
        <family val="2"/>
      </rPr>
      <t xml:space="preserve">
AGOSTO: 	</t>
    </r>
    <r>
      <rPr>
        <sz val="8"/>
        <rFont val="Arial"/>
        <family val="2"/>
      </rPr>
      <t>SE REALIZO DESDE LA SECRETARÍA DE EDUCACIÓN ACOMPAÑAMIENTO CON EL PROGRAMA “EN EL COLEGIO CONTAMOS CON VOS” "CAMPAÑA MATRICULA ECCV" EL CUAL IMPACTO UN TOTAL DE 13 INQUILINATOS UBICADOS EN LA COMUNA 10 LA CANDELARIA, EN EL BARRIO PRADO. GESTIONANDO ACOMPAÑAMIENTO A LA COMUNIDAD EN EL ACCESO A LA EDUCACIÓN DE NIÑOS, NIÑAS QUE HOY NO ESTÁN EN LAS INSTITUCIONES EDUCATIVAS DEL SECTOR. PARA EL MES DE AGOSTO SE REALIZA LA MICRO FERIA DE SERVICIOS DE LA COMISIÓN DE GARANTÍA DE DERECHOS DE HABITANTES DE INQUILINATOS, EN ESTA SE REALIZO ACOMPAÑAMIENTO SOCIAL A LA POBLACIÓN DE 9 INQUILINATOS CIRCUNDANTES DEL SITIO DONDE SE REALIZA LA ACTIVIDAD.</t>
    </r>
  </si>
  <si>
    <t xml:space="preserve">Realizaremos dos (2) sesiones del Consejo Consultivo Distrital de Política Habitacional (CCDPH) para dinamizar el subsistema habitacional PEHMED2030 y avanzar en la implementación de las políticas habitacionales del Distrito.
</t>
  </si>
  <si>
    <t xml:space="preserve">
Acompañaremos socialmente a 279 inquilinatos priorizados al corte de diciembre, superando la meta establecida. </t>
  </si>
  <si>
    <t>Realizaremos 4.649 asistencias técnicas de acompañamiento social, superando la meta anual de 2.500, y fortaleciendo la gestión habitacional del Distrito.</t>
  </si>
  <si>
    <t xml:space="preserve">Otorgaremos 1.300 subsidios distritales. </t>
  </si>
  <si>
    <t xml:space="preserve">Para el corte de diciembre, se avanzará con 350 unidades prediales. 
Aunque se contaba con los insumos técnicos y jurídicos conforme a los conceptos del DAP, estos fueron dejados sin efecto por el comité de enajenaciones. </t>
  </si>
  <si>
    <t>Asignaremos 5.000 subsidios distritales para mejoramiento de vivienda, permitiendo a los hogares superar condiciones inadecuadas de habitabilidad y reducir el déficit cualitativo.</t>
  </si>
  <si>
    <t>Beneficiaremos a 600 hogares mediante resoluciones de reconocimiento de edificaciones, avanzando en la legalidad de las construcciones y habilitando viviendas para conexión a servicios públicos.</t>
  </si>
  <si>
    <t>Indicador decreciente y de gestión que busca disminuir cada año , para que las personas que están en arrendamiento y que cumplan con los requisitos lleguen a tener vivienda propia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</si>
</sst>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4" formatCode="_-&quot;$&quot;\ * #,##0.00_-;\-&quot;$&quot;\ * #,##0.00_-;_-&quot;$&quot;\ * &quot;-&quot;??_-;_-@_-"/>
    <numFmt numFmtId="43" formatCode="_-* #,##0.00_-;\-* #,##0.00_-;_-* &quot;-&quot;??_-;_-@_-"/>
    <numFmt numFmtId="164" formatCode="#,##0\ &quot;€&quot;;\-#,##0\ &quot;€&quot;"/>
    <numFmt numFmtId="165" formatCode="_-* #,##0.00\ &quot;€&quot;_-;\-* #,##0.00\ &quot;€&quot;_-;_-* &quot;-&quot;??\ &quot;€&quot;_-;_-@_-"/>
    <numFmt numFmtId="166" formatCode="_-&quot;$&quot;* #,##0.00_-;\-&quot;$&quot;* #,##0.00_-;_-&quot;$&quot;* &quot;-&quot;??_-;_-@_-"/>
    <numFmt numFmtId="167" formatCode="_(&quot;$&quot;\ * #,##0.00_);_(&quot;$&quot;\ * \(#,##0.00\);_(&quot;$&quot;\ * &quot;-&quot;??_);_(@_)"/>
    <numFmt numFmtId="168" formatCode="_(* #,##0.00_);_(* \(#,##0.00\);_(* &quot;-&quot;??_);_(@_)"/>
    <numFmt numFmtId="169" formatCode="&quot;$&quot;#,##0"/>
    <numFmt numFmtId="170" formatCode="_(* #,##0_);_(* \(#,##0\);_(* &quot;-&quot;??_);_(@_)"/>
    <numFmt numFmtId="171" formatCode="_(&quot;$&quot;\ * #,##0_);_(&quot;$&quot;\ * \(#,##0\);_(&quot;$&quot;\ * &quot;-&quot;??_);_(@_)"/>
    <numFmt numFmtId="172" formatCode="[$-C0A]dd\-mmm\-yy;@"/>
    <numFmt numFmtId="173" formatCode="_ [$€-2]\ * #,##0.00_ ;_ [$€-2]\ * \-#,##0.00_ ;_ [$€-2]\ * &quot;-&quot;??_ "/>
    <numFmt numFmtId="174" formatCode="&quot;$&quot;\ #,##0;&quot;$&quot;\ \-#,##0"/>
    <numFmt numFmtId="175" formatCode="_-* #,##0.00\ _€_-;\-* #,##0.00\ _€_-;_-* &quot;-&quot;??\ _€_-;_-@_-"/>
    <numFmt numFmtId="176" formatCode="_ * #,##0.00_ ;_ * \-#,##0.00_ ;_ * &quot;-&quot;??_ ;_ @_ "/>
    <numFmt numFmtId="177" formatCode="_(* #,##0.0_);_(* \(#,##0.0\);_(* &quot;-&quot;??_);_(@_)"/>
    <numFmt numFmtId="178" formatCode="&quot;$&quot;\ #,##0;[Red]&quot;$&quot;\ \-#,##0"/>
    <numFmt numFmtId="179" formatCode="_-* #,##0\ _€_-;\-* #,##0\ _€_-;_-* &quot;-&quot;??\ _€_-;_-@_-"/>
    <numFmt numFmtId="180" formatCode="_ &quot;$&quot;\ * #,##0.00_ ;_ &quot;$&quot;\ * \-#,##0.00_ ;_ &quot;$&quot;\ * &quot;-&quot;??_ ;_ @_ "/>
    <numFmt numFmtId="181" formatCode="_(&quot;$&quot;* #,##0.00_);_(&quot;$&quot;* \(#,##0.00\);_(&quot;$&quot;* &quot;-&quot;??_);_(@_)"/>
    <numFmt numFmtId="182" formatCode="0.0%"/>
    <numFmt numFmtId="183" formatCode="_-* #,##0_-;\-* #,##0_-;_-* &quot;-&quot;??_-;_-@_-"/>
    <numFmt numFmtId="184" formatCode="_-&quot;$&quot;\ * #,##0_-;\-&quot;$&quot;\ * #,##0_-;_-&quot;$&quot;\ * &quot;-&quot;??_-;_-@_-"/>
  </numFmts>
  <fonts count="57"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2"/>
      <color theme="1"/>
      <name val="Calibri"/>
      <family val="2"/>
      <scheme val="minor"/>
    </font>
    <font>
      <sz val="10"/>
      <color theme="1"/>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8"/>
      <name val="Calibri"/>
      <family val="2"/>
      <scheme val="minor"/>
    </font>
    <font>
      <b/>
      <sz val="8"/>
      <name val="Arial"/>
      <family val="2"/>
    </font>
    <font>
      <sz val="8"/>
      <name val="Arial"/>
      <family val="2"/>
    </font>
    <font>
      <sz val="12"/>
      <color theme="1"/>
      <name val="Arial"/>
      <family val="2"/>
    </font>
    <font>
      <sz val="12"/>
      <color theme="0" tint="-0.499984740745262"/>
      <name val="Arial"/>
      <family val="2"/>
    </font>
    <font>
      <sz val="12"/>
      <name val="Arial"/>
      <family val="2"/>
    </font>
    <font>
      <b/>
      <sz val="12"/>
      <color theme="1"/>
      <name val="Arial"/>
      <family val="2"/>
    </font>
    <font>
      <b/>
      <sz val="12"/>
      <color theme="0"/>
      <name val="Arial"/>
      <family val="2"/>
    </font>
    <font>
      <b/>
      <sz val="12"/>
      <color rgb="FFFFFFFF"/>
      <name val="Arial"/>
      <family val="2"/>
    </font>
    <font>
      <sz val="12"/>
      <color rgb="FF000000"/>
      <name val="Arial"/>
      <family val="2"/>
    </font>
    <font>
      <b/>
      <sz val="12"/>
      <name val="Arial"/>
      <family val="2"/>
    </font>
    <font>
      <b/>
      <sz val="8"/>
      <color theme="1"/>
      <name val="Arial"/>
      <family val="2"/>
    </font>
    <font>
      <sz val="8"/>
      <color theme="1"/>
      <name val="Arial"/>
      <family val="2"/>
    </font>
    <font>
      <b/>
      <sz val="14"/>
      <color theme="1"/>
      <name val="Arial"/>
      <family val="2"/>
    </font>
    <font>
      <sz val="10"/>
      <color theme="1"/>
      <name val="Arial"/>
      <family val="2"/>
    </font>
  </fonts>
  <fills count="50">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1" tint="0.34998626667073579"/>
        <bgColor indexed="64"/>
      </patternFill>
    </fill>
    <fill>
      <patternFill patternType="solid">
        <fgColor rgb="FF7030A0"/>
        <bgColor indexed="64"/>
      </patternFill>
    </fill>
    <fill>
      <patternFill patternType="solid">
        <fgColor rgb="FF4FEA2A"/>
        <bgColor indexed="64"/>
      </patternFill>
    </fill>
    <fill>
      <patternFill patternType="solid">
        <fgColor rgb="FFFF0000"/>
        <bgColor indexed="64"/>
      </patternFill>
    </fill>
    <fill>
      <patternFill patternType="solid">
        <fgColor theme="8" tint="0.79998168889431442"/>
        <bgColor indexed="64"/>
      </patternFill>
    </fill>
    <fill>
      <patternFill patternType="solid">
        <fgColor rgb="FF92D05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799">
    <xf numFmtId="0" fontId="0" fillId="0" borderId="0"/>
    <xf numFmtId="9"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0" fontId="24" fillId="0" borderId="0"/>
    <xf numFmtId="0" fontId="25" fillId="0" borderId="0" applyNumberFormat="0" applyFill="0" applyBorder="0" applyAlignment="0" applyProtection="0">
      <alignment vertical="top"/>
      <protection locked="0"/>
    </xf>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23" fillId="0" borderId="0" applyFont="0" applyFill="0" applyBorder="0" applyAlignment="0" applyProtection="0"/>
    <xf numFmtId="43" fontId="15" fillId="0" borderId="0" applyFont="0" applyFill="0" applyBorder="0" applyAlignment="0" applyProtection="0"/>
    <xf numFmtId="176"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15" fillId="0" borderId="0" applyFont="0" applyFill="0" applyBorder="0" applyAlignment="0" applyProtection="0"/>
    <xf numFmtId="176"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79" fontId="15" fillId="0" borderId="0" applyFont="0" applyFill="0" applyBorder="0" applyAlignment="0" applyProtection="0"/>
    <xf numFmtId="171" fontId="15" fillId="0" borderId="0" applyFont="0" applyFill="0" applyBorder="0" applyAlignment="0" applyProtection="0"/>
    <xf numFmtId="168" fontId="1" fillId="0" borderId="0" applyFont="0" applyFill="0" applyBorder="0" applyAlignment="0" applyProtection="0"/>
    <xf numFmtId="179" fontId="15"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43" fontId="1" fillId="0" borderId="0" applyFont="0" applyFill="0" applyBorder="0" applyAlignment="0" applyProtection="0"/>
    <xf numFmtId="168" fontId="23"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23" fillId="0" borderId="0" applyFont="0" applyFill="0" applyBorder="0" applyAlignment="0" applyProtection="0"/>
    <xf numFmtId="168" fontId="1" fillId="0" borderId="0" applyFont="0" applyFill="0" applyBorder="0" applyAlignment="0" applyProtection="0"/>
    <xf numFmtId="168"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5" fontId="15"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80" fontId="23" fillId="0" borderId="0" applyFont="0" applyFill="0" applyBorder="0" applyAlignment="0" applyProtection="0"/>
    <xf numFmtId="166" fontId="1" fillId="0" borderId="0" applyFont="0" applyFill="0" applyBorder="0" applyAlignment="0" applyProtection="0"/>
    <xf numFmtId="165" fontId="27" fillId="0" borderId="0" applyFont="0" applyFill="0" applyBorder="0" applyAlignment="0" applyProtection="0"/>
    <xf numFmtId="167" fontId="23"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81" fontId="23" fillId="0" borderId="0" applyFont="0" applyFill="0" applyBorder="0" applyAlignment="0" applyProtection="0"/>
    <xf numFmtId="180" fontId="23" fillId="0" borderId="0" applyFont="0" applyFill="0" applyBorder="0" applyAlignment="0" applyProtection="0"/>
    <xf numFmtId="167" fontId="23" fillId="0" borderId="0" applyFont="0" applyFill="0" applyBorder="0" applyAlignment="0" applyProtection="0"/>
    <xf numFmtId="166" fontId="1" fillId="0" borderId="0" applyFon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23" fillId="0" borderId="0"/>
    <xf numFmtId="172" fontId="23" fillId="0" borderId="0"/>
    <xf numFmtId="172" fontId="1" fillId="0" borderId="0"/>
    <xf numFmtId="172" fontId="1" fillId="0" borderId="0"/>
    <xf numFmtId="0" fontId="23" fillId="0" borderId="0"/>
    <xf numFmtId="0" fontId="1" fillId="0" borderId="0"/>
    <xf numFmtId="0" fontId="1" fillId="0" borderId="0"/>
    <xf numFmtId="0" fontId="1" fillId="0" borderId="0"/>
    <xf numFmtId="0"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3" fillId="0" borderId="0"/>
    <xf numFmtId="0" fontId="29"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30"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31" fillId="0" borderId="0"/>
    <xf numFmtId="172" fontId="1" fillId="0" borderId="0"/>
    <xf numFmtId="0" fontId="23" fillId="0" borderId="0"/>
    <xf numFmtId="172" fontId="1" fillId="0" borderId="0"/>
    <xf numFmtId="172" fontId="1" fillId="0" borderId="0"/>
    <xf numFmtId="0" fontId="1" fillId="0" borderId="0"/>
    <xf numFmtId="0" fontId="23" fillId="0" borderId="0"/>
    <xf numFmtId="0" fontId="1" fillId="0" borderId="0"/>
    <xf numFmtId="0" fontId="1" fillId="0" borderId="0"/>
    <xf numFmtId="172" fontId="1" fillId="0" borderId="0"/>
    <xf numFmtId="172" fontId="1" fillId="0" borderId="0"/>
    <xf numFmtId="172" fontId="1" fillId="0" borderId="0"/>
    <xf numFmtId="0" fontId="1" fillId="0" borderId="0"/>
    <xf numFmtId="0" fontId="23" fillId="0" borderId="0"/>
    <xf numFmtId="0" fontId="27" fillId="0" borderId="0"/>
    <xf numFmtId="172" fontId="1" fillId="0" borderId="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0" fontId="1" fillId="0" borderId="0"/>
    <xf numFmtId="0" fontId="1" fillId="0" borderId="0"/>
    <xf numFmtId="0"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0" borderId="0"/>
    <xf numFmtId="0" fontId="1" fillId="0" borderId="0"/>
    <xf numFmtId="172" fontId="1" fillId="0" borderId="0"/>
    <xf numFmtId="172"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0" fontId="32"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32"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33"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23" fillId="43" borderId="15"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23" fillId="43" borderId="15"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9" fontId="23"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5" fillId="0" borderId="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43" fontId="1" fillId="0" borderId="0" applyFont="0" applyFill="0" applyBorder="0" applyAlignment="0" applyProtection="0"/>
    <xf numFmtId="44" fontId="1" fillId="0" borderId="0" applyFont="0" applyFill="0" applyBorder="0" applyAlignment="0" applyProtection="0"/>
  </cellStyleXfs>
  <cellXfs count="242">
    <xf numFmtId="0" fontId="0" fillId="0" borderId="0" xfId="0"/>
    <xf numFmtId="0" fontId="2" fillId="19" borderId="3" xfId="0" applyFont="1" applyFill="1" applyBorder="1" applyAlignment="1">
      <alignment horizontal="center" vertical="center"/>
    </xf>
    <xf numFmtId="170" fontId="2" fillId="19" borderId="4" xfId="2" applyNumberFormat="1" applyFont="1" applyFill="1" applyBorder="1" applyAlignment="1">
      <alignment horizontal="center" vertical="center" wrapText="1"/>
    </xf>
    <xf numFmtId="0" fontId="2" fillId="19" borderId="5" xfId="0" applyFont="1" applyFill="1" applyBorder="1" applyAlignment="1">
      <alignment horizontal="center" vertical="center"/>
    </xf>
    <xf numFmtId="0" fontId="2" fillId="0" borderId="0" xfId="0" applyFont="1" applyAlignment="1">
      <alignment horizontal="center" vertical="center"/>
    </xf>
    <xf numFmtId="0" fontId="0" fillId="0" borderId="6" xfId="0" applyBorder="1"/>
    <xf numFmtId="170" fontId="0" fillId="0" borderId="0" xfId="2" applyNumberFormat="1" applyFont="1" applyBorder="1"/>
    <xf numFmtId="0" fontId="0" fillId="0" borderId="7" xfId="0" applyBorder="1"/>
    <xf numFmtId="0" fontId="0" fillId="4" borderId="6" xfId="0" applyFill="1" applyBorder="1" applyAlignment="1">
      <alignment vertical="center"/>
    </xf>
    <xf numFmtId="170" fontId="0" fillId="4" borderId="0" xfId="2" applyNumberFormat="1" applyFont="1" applyFill="1" applyBorder="1" applyAlignment="1">
      <alignment vertical="center"/>
    </xf>
    <xf numFmtId="170" fontId="8" fillId="4" borderId="0" xfId="2" applyNumberFormat="1" applyFont="1" applyFill="1" applyBorder="1" applyAlignment="1">
      <alignment vertical="center"/>
    </xf>
    <xf numFmtId="0" fontId="3" fillId="4" borderId="7" xfId="0" applyFont="1" applyFill="1" applyBorder="1" applyAlignment="1">
      <alignment vertical="center" wrapText="1"/>
    </xf>
    <xf numFmtId="0" fontId="0" fillId="0" borderId="6" xfId="0" applyBorder="1" applyAlignment="1">
      <alignment wrapText="1"/>
    </xf>
    <xf numFmtId="0" fontId="0" fillId="0" borderId="6" xfId="0" applyBorder="1" applyAlignment="1">
      <alignment vertical="center"/>
    </xf>
    <xf numFmtId="170" fontId="0" fillId="0" borderId="0" xfId="2" applyNumberFormat="1" applyFont="1" applyBorder="1" applyAlignment="1">
      <alignment vertical="center"/>
    </xf>
    <xf numFmtId="0" fontId="3" fillId="0" borderId="7" xfId="0" applyFont="1" applyBorder="1" applyAlignment="1">
      <alignment vertical="center" wrapText="1"/>
    </xf>
    <xf numFmtId="0" fontId="0" fillId="0" borderId="6" xfId="0" applyBorder="1" applyAlignment="1">
      <alignment vertical="center" wrapText="1"/>
    </xf>
    <xf numFmtId="0" fontId="0" fillId="0" borderId="7" xfId="0" applyBorder="1" applyAlignment="1">
      <alignment vertical="center"/>
    </xf>
    <xf numFmtId="0" fontId="0" fillId="20" borderId="6" xfId="0" applyFill="1" applyBorder="1"/>
    <xf numFmtId="170" fontId="0" fillId="20" borderId="0" xfId="2" applyNumberFormat="1" applyFont="1" applyFill="1" applyBorder="1"/>
    <xf numFmtId="0" fontId="0" fillId="5" borderId="6" xfId="0" applyFill="1" applyBorder="1"/>
    <xf numFmtId="170" fontId="0" fillId="5" borderId="0" xfId="2" applyNumberFormat="1" applyFont="1" applyFill="1" applyBorder="1"/>
    <xf numFmtId="0" fontId="6" fillId="0" borderId="7" xfId="0" applyFont="1" applyBorder="1"/>
    <xf numFmtId="0" fontId="0" fillId="20" borderId="8" xfId="0" applyFill="1" applyBorder="1"/>
    <xf numFmtId="170" fontId="0" fillId="20" borderId="9" xfId="2" applyNumberFormat="1" applyFont="1" applyFill="1" applyBorder="1"/>
    <xf numFmtId="0" fontId="0" fillId="0" borderId="10" xfId="0" applyBorder="1"/>
    <xf numFmtId="0" fontId="2" fillId="19" borderId="0" xfId="0" applyFont="1" applyFill="1" applyAlignment="1">
      <alignment horizontal="center"/>
    </xf>
    <xf numFmtId="170" fontId="2" fillId="19" borderId="0" xfId="2" applyNumberFormat="1" applyFont="1" applyFill="1"/>
    <xf numFmtId="0" fontId="0" fillId="0" borderId="0" xfId="0" applyAlignment="1">
      <alignment wrapText="1"/>
    </xf>
    <xf numFmtId="170" fontId="0" fillId="0" borderId="0" xfId="2" applyNumberFormat="1" applyFont="1"/>
    <xf numFmtId="170" fontId="2" fillId="0" borderId="0" xfId="2" applyNumberFormat="1" applyFont="1" applyFill="1" applyAlignment="1">
      <alignment horizontal="center"/>
    </xf>
    <xf numFmtId="0" fontId="2" fillId="4" borderId="0" xfId="0" applyFont="1" applyFill="1" applyAlignment="1">
      <alignment horizontal="center" vertical="center" wrapText="1"/>
    </xf>
    <xf numFmtId="0" fontId="2" fillId="4" borderId="0" xfId="0" applyFont="1" applyFill="1" applyAlignment="1">
      <alignment horizontal="center" vertical="center"/>
    </xf>
    <xf numFmtId="170" fontId="2" fillId="4" borderId="0" xfId="2" applyNumberFormat="1" applyFont="1" applyFill="1" applyAlignment="1">
      <alignment horizontal="center" vertical="center"/>
    </xf>
    <xf numFmtId="170" fontId="2" fillId="5" borderId="7" xfId="2" applyNumberFormat="1" applyFont="1" applyFill="1" applyBorder="1" applyAlignment="1">
      <alignment horizontal="center" vertical="center"/>
    </xf>
    <xf numFmtId="0" fontId="10" fillId="0" borderId="0" xfId="0" applyFont="1" applyAlignment="1">
      <alignment horizontal="justify"/>
    </xf>
    <xf numFmtId="170" fontId="3" fillId="0" borderId="0" xfId="2" applyNumberFormat="1" applyFont="1" applyBorder="1" applyAlignment="1">
      <alignment horizontal="center"/>
    </xf>
    <xf numFmtId="0" fontId="10" fillId="0" borderId="9" xfId="0" applyFont="1" applyBorder="1" applyAlignment="1">
      <alignment horizontal="justify" vertical="center" wrapText="1"/>
    </xf>
    <xf numFmtId="170" fontId="3" fillId="0" borderId="9" xfId="2" applyNumberFormat="1" applyFont="1" applyBorder="1" applyAlignment="1">
      <alignment horizontal="center"/>
    </xf>
    <xf numFmtId="0" fontId="10" fillId="2" borderId="0" xfId="0" applyFont="1" applyFill="1" applyAlignment="1">
      <alignment horizontal="justify"/>
    </xf>
    <xf numFmtId="170" fontId="3" fillId="5" borderId="7" xfId="2" applyNumberFormat="1" applyFont="1" applyFill="1" applyBorder="1" applyAlignment="1">
      <alignment horizontal="justify" vertical="center" wrapText="1"/>
    </xf>
    <xf numFmtId="0" fontId="10" fillId="2" borderId="9" xfId="0" applyFont="1" applyFill="1" applyBorder="1" applyAlignment="1">
      <alignment horizontal="justify" wrapText="1"/>
    </xf>
    <xf numFmtId="170" fontId="3" fillId="5" borderId="10" xfId="2" applyNumberFormat="1" applyFont="1" applyFill="1" applyBorder="1" applyAlignment="1">
      <alignment horizontal="justify" vertical="center" wrapText="1"/>
    </xf>
    <xf numFmtId="0" fontId="0" fillId="0" borderId="11" xfId="0" applyBorder="1" applyAlignment="1">
      <alignment horizontal="left" vertical="center" wrapText="1"/>
    </xf>
    <xf numFmtId="0" fontId="10" fillId="0" borderId="9" xfId="0" applyFont="1" applyBorder="1" applyAlignment="1">
      <alignment horizontal="justify" vertical="center"/>
    </xf>
    <xf numFmtId="170" fontId="2" fillId="0" borderId="9" xfId="2" applyNumberFormat="1" applyFont="1" applyBorder="1" applyAlignment="1">
      <alignment vertical="center"/>
    </xf>
    <xf numFmtId="170" fontId="3" fillId="0" borderId="9" xfId="2" applyNumberFormat="1" applyFont="1" applyBorder="1" applyAlignment="1">
      <alignment horizontal="justify" wrapText="1"/>
    </xf>
    <xf numFmtId="0" fontId="10" fillId="0" borderId="9" xfId="0" applyFont="1" applyBorder="1" applyAlignment="1">
      <alignment horizontal="justify"/>
    </xf>
    <xf numFmtId="170" fontId="3" fillId="0" borderId="9" xfId="2" applyNumberFormat="1" applyFont="1" applyBorder="1" applyAlignment="1"/>
    <xf numFmtId="0" fontId="10" fillId="2" borderId="0" xfId="0" applyFont="1" applyFill="1" applyAlignment="1">
      <alignment horizontal="justify" vertical="center" wrapText="1"/>
    </xf>
    <xf numFmtId="170" fontId="3" fillId="0" borderId="0" xfId="2" applyNumberFormat="1" applyFont="1" applyBorder="1" applyAlignment="1">
      <alignment horizontal="center" wrapText="1"/>
    </xf>
    <xf numFmtId="0" fontId="3" fillId="2" borderId="0" xfId="0" applyFont="1" applyFill="1" applyAlignment="1">
      <alignment horizontal="justify"/>
    </xf>
    <xf numFmtId="0" fontId="3" fillId="0" borderId="0" xfId="0" applyFont="1" applyAlignment="1">
      <alignment horizontal="justify" wrapText="1"/>
    </xf>
    <xf numFmtId="0" fontId="3" fillId="2" borderId="0" xfId="0" applyFont="1" applyFill="1" applyAlignment="1">
      <alignment horizontal="justify" wrapText="1"/>
    </xf>
    <xf numFmtId="0" fontId="3" fillId="2" borderId="9" xfId="0" applyFont="1" applyFill="1" applyBorder="1" applyAlignment="1">
      <alignment horizontal="justify" wrapText="1"/>
    </xf>
    <xf numFmtId="0" fontId="0" fillId="0" borderId="0" xfId="0" applyAlignment="1">
      <alignment horizontal="left" wrapText="1"/>
    </xf>
    <xf numFmtId="0" fontId="2" fillId="4" borderId="0" xfId="0" applyFont="1" applyFill="1"/>
    <xf numFmtId="170" fontId="2" fillId="4" borderId="0" xfId="2" applyNumberFormat="1" applyFont="1" applyFill="1" applyAlignment="1">
      <alignment vertical="center"/>
    </xf>
    <xf numFmtId="0" fontId="2" fillId="21" borderId="0" xfId="0" applyFont="1" applyFill="1" applyAlignment="1">
      <alignment horizontal="center"/>
    </xf>
    <xf numFmtId="0" fontId="2" fillId="20" borderId="0" xfId="0" applyFont="1" applyFill="1" applyAlignment="1">
      <alignment horizontal="center"/>
    </xf>
    <xf numFmtId="170" fontId="2" fillId="20" borderId="0" xfId="2" applyNumberFormat="1" applyFont="1" applyFill="1" applyAlignment="1">
      <alignment horizontal="center"/>
    </xf>
    <xf numFmtId="170" fontId="2" fillId="5" borderId="0" xfId="2" applyNumberFormat="1" applyFont="1" applyFill="1" applyAlignment="1">
      <alignment horizontal="center"/>
    </xf>
    <xf numFmtId="170" fontId="0" fillId="0" borderId="0" xfId="2" applyNumberFormat="1" applyFont="1" applyAlignment="1">
      <alignment horizontal="center" vertical="center"/>
    </xf>
    <xf numFmtId="170" fontId="0" fillId="0" borderId="0" xfId="2" applyNumberFormat="1" applyFont="1" applyAlignment="1">
      <alignment vertical="center" wrapText="1"/>
    </xf>
    <xf numFmtId="170" fontId="10" fillId="0" borderId="0" xfId="2" applyNumberFormat="1" applyFont="1" applyAlignment="1">
      <alignment vertical="top" wrapText="1"/>
    </xf>
    <xf numFmtId="170" fontId="10" fillId="5" borderId="0" xfId="2" applyNumberFormat="1" applyFont="1" applyFill="1" applyAlignment="1">
      <alignment vertical="top" wrapText="1"/>
    </xf>
    <xf numFmtId="170" fontId="0" fillId="0" borderId="0" xfId="2" applyNumberFormat="1" applyFont="1" applyAlignment="1">
      <alignment vertical="center"/>
    </xf>
    <xf numFmtId="0" fontId="0" fillId="0" borderId="0" xfId="0" applyAlignment="1">
      <alignment vertical="center" wrapText="1"/>
    </xf>
    <xf numFmtId="170" fontId="3" fillId="0" borderId="0" xfId="2" applyNumberFormat="1" applyFont="1" applyAlignment="1">
      <alignment vertical="center" wrapText="1"/>
    </xf>
    <xf numFmtId="0" fontId="5" fillId="21" borderId="3" xfId="0" applyFont="1" applyFill="1" applyBorder="1" applyAlignment="1">
      <alignment horizontal="center"/>
    </xf>
    <xf numFmtId="0" fontId="5" fillId="21" borderId="5" xfId="0" applyFont="1" applyFill="1" applyBorder="1" applyAlignment="1">
      <alignment horizontal="center"/>
    </xf>
    <xf numFmtId="0" fontId="2" fillId="0" borderId="6" xfId="0" applyFont="1" applyBorder="1" applyAlignment="1">
      <alignment horizontal="left"/>
    </xf>
    <xf numFmtId="170" fontId="2" fillId="0" borderId="7" xfId="2" applyNumberFormat="1" applyFont="1" applyBorder="1" applyAlignment="1">
      <alignment horizontal="center"/>
    </xf>
    <xf numFmtId="170" fontId="0" fillId="0" borderId="7" xfId="2" applyNumberFormat="1" applyFont="1" applyBorder="1"/>
    <xf numFmtId="0" fontId="2" fillId="5" borderId="6" xfId="0" applyFont="1" applyFill="1" applyBorder="1" applyAlignment="1">
      <alignment vertical="center"/>
    </xf>
    <xf numFmtId="170" fontId="2" fillId="5" borderId="7" xfId="2" applyNumberFormat="1" applyFont="1" applyFill="1" applyBorder="1" applyAlignment="1">
      <alignment vertical="center"/>
    </xf>
    <xf numFmtId="170" fontId="4" fillId="0" borderId="0" xfId="2" applyNumberFormat="1" applyFont="1" applyFill="1" applyAlignment="1">
      <alignment vertical="center" wrapText="1"/>
    </xf>
    <xf numFmtId="0" fontId="0" fillId="0" borderId="8" xfId="0" applyBorder="1"/>
    <xf numFmtId="10" fontId="0" fillId="0" borderId="10" xfId="1" applyNumberFormat="1" applyFont="1" applyBorder="1"/>
    <xf numFmtId="10" fontId="0" fillId="0" borderId="0" xfId="1" applyNumberFormat="1" applyFont="1"/>
    <xf numFmtId="9" fontId="0" fillId="0" borderId="0" xfId="1" applyFont="1"/>
    <xf numFmtId="0" fontId="2" fillId="4" borderId="0" xfId="0" applyFont="1" applyFill="1" applyAlignment="1">
      <alignment horizontal="center"/>
    </xf>
    <xf numFmtId="0" fontId="2" fillId="0" borderId="0" xfId="0" applyFont="1"/>
    <xf numFmtId="170" fontId="2" fillId="0" borderId="0" xfId="2" applyNumberFormat="1" applyFont="1"/>
    <xf numFmtId="171" fontId="2" fillId="0" borderId="0" xfId="3" applyNumberFormat="1" applyFont="1"/>
    <xf numFmtId="0" fontId="12" fillId="0" borderId="0" xfId="0" applyFont="1"/>
    <xf numFmtId="170" fontId="3" fillId="0" borderId="0" xfId="2" applyNumberFormat="1" applyFont="1"/>
    <xf numFmtId="0" fontId="13" fillId="5" borderId="0" xfId="0" applyFont="1" applyFill="1"/>
    <xf numFmtId="170" fontId="14" fillId="5" borderId="0" xfId="2" applyNumberFormat="1" applyFont="1" applyFill="1"/>
    <xf numFmtId="170" fontId="0" fillId="5" borderId="0" xfId="2" applyNumberFormat="1" applyFont="1" applyFill="1"/>
    <xf numFmtId="0" fontId="2" fillId="19" borderId="0" xfId="0" applyFont="1" applyFill="1"/>
    <xf numFmtId="171" fontId="2" fillId="19" borderId="0" xfId="3" applyNumberFormat="1" applyFont="1" applyFill="1"/>
    <xf numFmtId="170" fontId="9" fillId="0" borderId="0" xfId="2" applyNumberFormat="1" applyFont="1"/>
    <xf numFmtId="49" fontId="45" fillId="3" borderId="0" xfId="0" applyNumberFormat="1" applyFont="1" applyFill="1" applyAlignment="1">
      <alignment horizontal="left" vertical="center" wrapText="1"/>
    </xf>
    <xf numFmtId="0" fontId="48" fillId="3" borderId="27" xfId="0" applyFont="1" applyFill="1" applyBorder="1" applyAlignment="1">
      <alignment horizontal="left" vertical="center"/>
    </xf>
    <xf numFmtId="0" fontId="45" fillId="0" borderId="0" xfId="0" applyFont="1"/>
    <xf numFmtId="0" fontId="45" fillId="3" borderId="0" xfId="0" applyFont="1" applyFill="1"/>
    <xf numFmtId="0" fontId="48" fillId="3" borderId="1" xfId="0" applyFont="1" applyFill="1" applyBorder="1" applyAlignment="1">
      <alignment horizontal="left" vertical="center"/>
    </xf>
    <xf numFmtId="9" fontId="45" fillId="3" borderId="0" xfId="0" applyNumberFormat="1" applyFont="1" applyFill="1" applyAlignment="1">
      <alignment horizontal="center" vertical="center"/>
    </xf>
    <xf numFmtId="169" fontId="45" fillId="3" borderId="0" xfId="0" applyNumberFormat="1" applyFont="1" applyFill="1"/>
    <xf numFmtId="169" fontId="45" fillId="3" borderId="0" xfId="0" applyNumberFormat="1" applyFont="1" applyFill="1" applyAlignment="1">
      <alignment horizontal="center" vertical="center"/>
    </xf>
    <xf numFmtId="0" fontId="45" fillId="3" borderId="0" xfId="0" applyFont="1" applyFill="1" applyAlignment="1">
      <alignment horizontal="center" vertical="center"/>
    </xf>
    <xf numFmtId="49" fontId="48" fillId="3" borderId="0" xfId="0" applyNumberFormat="1" applyFont="1" applyFill="1" applyAlignment="1">
      <alignment horizontal="center" vertical="center" wrapText="1"/>
    </xf>
    <xf numFmtId="49" fontId="45" fillId="3" borderId="0" xfId="0" applyNumberFormat="1" applyFont="1" applyFill="1" applyAlignment="1">
      <alignment vertical="center" wrapText="1"/>
    </xf>
    <xf numFmtId="49" fontId="48" fillId="3" borderId="0" xfId="0" applyNumberFormat="1" applyFont="1" applyFill="1" applyAlignment="1">
      <alignment horizontal="right" vertical="center" wrapText="1"/>
    </xf>
    <xf numFmtId="49" fontId="45" fillId="3" borderId="0" xfId="0" applyNumberFormat="1" applyFont="1" applyFill="1" applyAlignment="1">
      <alignment vertical="center"/>
    </xf>
    <xf numFmtId="49" fontId="48" fillId="3" borderId="0" xfId="0" applyNumberFormat="1" applyFont="1" applyFill="1" applyAlignment="1">
      <alignment vertical="center"/>
    </xf>
    <xf numFmtId="9" fontId="48" fillId="3" borderId="0" xfId="0" applyNumberFormat="1" applyFont="1" applyFill="1" applyAlignment="1">
      <alignment horizontal="center" vertical="center"/>
    </xf>
    <xf numFmtId="169" fontId="48" fillId="3" borderId="0" xfId="0" applyNumberFormat="1" applyFont="1" applyFill="1" applyAlignment="1">
      <alignment vertical="center"/>
    </xf>
    <xf numFmtId="169" fontId="48" fillId="3" borderId="0" xfId="0" applyNumberFormat="1" applyFont="1" applyFill="1" applyAlignment="1">
      <alignment horizontal="center" vertical="center"/>
    </xf>
    <xf numFmtId="49" fontId="48" fillId="3" borderId="0" xfId="0" applyNumberFormat="1" applyFont="1" applyFill="1" applyAlignment="1">
      <alignment horizontal="left"/>
    </xf>
    <xf numFmtId="49" fontId="48" fillId="48" borderId="23" xfId="0" applyNumberFormat="1" applyFont="1" applyFill="1" applyBorder="1" applyAlignment="1">
      <alignment horizontal="center" vertical="center"/>
    </xf>
    <xf numFmtId="0" fontId="45" fillId="0" borderId="0" xfId="0" applyFont="1" applyAlignment="1">
      <alignment horizontal="center" vertical="center"/>
    </xf>
    <xf numFmtId="49" fontId="48" fillId="48" borderId="26" xfId="0" applyNumberFormat="1" applyFont="1" applyFill="1" applyBorder="1" applyAlignment="1">
      <alignment horizontal="center" vertical="center"/>
    </xf>
    <xf numFmtId="0" fontId="48" fillId="48" borderId="1" xfId="0" applyFont="1" applyFill="1" applyBorder="1" applyAlignment="1">
      <alignment horizontal="center" vertical="center" wrapText="1"/>
    </xf>
    <xf numFmtId="17" fontId="50" fillId="2" borderId="1" xfId="0" applyNumberFormat="1" applyFont="1" applyFill="1" applyBorder="1" applyAlignment="1">
      <alignment horizontal="center" vertical="center" wrapText="1"/>
    </xf>
    <xf numFmtId="0" fontId="50" fillId="2" borderId="1" xfId="0" applyFont="1" applyFill="1" applyBorder="1" applyAlignment="1">
      <alignment horizontal="center" vertical="center" wrapText="1"/>
    </xf>
    <xf numFmtId="0" fontId="49" fillId="2" borderId="1" xfId="0" applyFont="1" applyFill="1" applyBorder="1" applyAlignment="1">
      <alignment horizontal="center" vertical="center" wrapText="1"/>
    </xf>
    <xf numFmtId="169" fontId="50" fillId="45" borderId="1" xfId="0" applyNumberFormat="1" applyFont="1" applyFill="1" applyBorder="1" applyAlignment="1">
      <alignment horizontal="center" vertical="center" wrapText="1"/>
    </xf>
    <xf numFmtId="0" fontId="50" fillId="45" borderId="1" xfId="0" applyFont="1" applyFill="1" applyBorder="1" applyAlignment="1">
      <alignment horizontal="center" vertical="center" wrapText="1"/>
    </xf>
    <xf numFmtId="0" fontId="50" fillId="44" borderId="1" xfId="0" applyFont="1" applyFill="1" applyBorder="1" applyAlignment="1">
      <alignment horizontal="center" vertical="center" wrapText="1"/>
    </xf>
    <xf numFmtId="0" fontId="50" fillId="44" borderId="27" xfId="0" applyFont="1" applyFill="1" applyBorder="1" applyAlignment="1">
      <alignment horizontal="center" vertical="center" wrapText="1"/>
    </xf>
    <xf numFmtId="9" fontId="45" fillId="0" borderId="1" xfId="1" applyFont="1" applyFill="1" applyBorder="1" applyAlignment="1" applyProtection="1">
      <alignment horizontal="left" vertical="center" wrapText="1"/>
    </xf>
    <xf numFmtId="1" fontId="47" fillId="0" borderId="1" xfId="0" applyNumberFormat="1" applyFont="1" applyBorder="1" applyAlignment="1">
      <alignment horizontal="center" vertical="center"/>
    </xf>
    <xf numFmtId="9" fontId="45" fillId="0" borderId="1" xfId="1" applyFont="1" applyFill="1" applyBorder="1" applyAlignment="1" applyProtection="1">
      <alignment horizontal="center" vertical="center"/>
    </xf>
    <xf numFmtId="43" fontId="45" fillId="0" borderId="1" xfId="2797" applyFont="1" applyFill="1" applyBorder="1" applyAlignment="1" applyProtection="1">
      <alignment horizontal="center" vertical="center"/>
    </xf>
    <xf numFmtId="43" fontId="48" fillId="0" borderId="1" xfId="2797" applyFont="1" applyFill="1" applyBorder="1" applyAlignment="1" applyProtection="1">
      <alignment horizontal="center" vertical="center"/>
    </xf>
    <xf numFmtId="183" fontId="48" fillId="0" borderId="1" xfId="2797" applyNumberFormat="1" applyFont="1" applyFill="1" applyBorder="1" applyAlignment="1" applyProtection="1">
      <alignment horizontal="center" vertical="center"/>
    </xf>
    <xf numFmtId="43" fontId="51" fillId="0" borderId="1" xfId="2797" applyFont="1" applyFill="1" applyBorder="1" applyAlignment="1">
      <alignment horizontal="center" vertical="center" wrapText="1"/>
    </xf>
    <xf numFmtId="10" fontId="51" fillId="0" borderId="1" xfId="1" applyNumberFormat="1" applyFont="1" applyFill="1" applyBorder="1" applyAlignment="1">
      <alignment horizontal="center" vertical="center" wrapText="1"/>
    </xf>
    <xf numFmtId="3" fontId="47" fillId="0" borderId="1" xfId="1" applyNumberFormat="1" applyFont="1" applyFill="1" applyBorder="1" applyAlignment="1" applyProtection="1">
      <alignment horizontal="center" vertical="center"/>
    </xf>
    <xf numFmtId="183" fontId="45" fillId="0" borderId="1" xfId="2797" applyNumberFormat="1" applyFont="1" applyFill="1" applyBorder="1" applyAlignment="1" applyProtection="1">
      <alignment horizontal="center" vertical="center"/>
    </xf>
    <xf numFmtId="183" fontId="51" fillId="0" borderId="1" xfId="2797" applyNumberFormat="1" applyFont="1" applyFill="1" applyBorder="1" applyAlignment="1">
      <alignment horizontal="center" vertical="center" wrapText="1"/>
    </xf>
    <xf numFmtId="182" fontId="51" fillId="0" borderId="1" xfId="1" applyNumberFormat="1" applyFont="1" applyFill="1" applyBorder="1" applyAlignment="1">
      <alignment horizontal="center" vertical="center" wrapText="1"/>
    </xf>
    <xf numFmtId="183" fontId="47" fillId="0" borderId="1" xfId="2797" applyNumberFormat="1" applyFont="1" applyFill="1" applyBorder="1" applyAlignment="1">
      <alignment horizontal="center" vertical="center" wrapText="1"/>
    </xf>
    <xf numFmtId="0" fontId="45" fillId="0" borderId="1" xfId="0" applyFont="1" applyBorder="1" applyAlignment="1">
      <alignment horizontal="center" vertical="center" wrapText="1"/>
    </xf>
    <xf numFmtId="1" fontId="45" fillId="0" borderId="1" xfId="0" applyNumberFormat="1" applyFont="1" applyBorder="1" applyAlignment="1">
      <alignment horizontal="center" vertical="center"/>
    </xf>
    <xf numFmtId="10" fontId="51" fillId="5" borderId="1" xfId="1" applyNumberFormat="1" applyFont="1" applyFill="1" applyBorder="1" applyAlignment="1">
      <alignment horizontal="center" vertical="center" wrapText="1"/>
    </xf>
    <xf numFmtId="9" fontId="51" fillId="0" borderId="1" xfId="1" applyFont="1" applyFill="1" applyBorder="1" applyAlignment="1">
      <alignment horizontal="center" vertical="center" wrapText="1"/>
    </xf>
    <xf numFmtId="3" fontId="45" fillId="0" borderId="1" xfId="0" applyNumberFormat="1" applyFont="1" applyBorder="1" applyAlignment="1">
      <alignment horizontal="center" vertical="center"/>
    </xf>
    <xf numFmtId="10" fontId="51" fillId="47" borderId="1" xfId="1" applyNumberFormat="1" applyFont="1" applyFill="1" applyBorder="1" applyAlignment="1">
      <alignment horizontal="center" vertical="center" wrapText="1"/>
    </xf>
    <xf numFmtId="0" fontId="45" fillId="0" borderId="1" xfId="0" applyFont="1" applyBorder="1" applyAlignment="1">
      <alignment horizontal="center" vertical="center"/>
    </xf>
    <xf numFmtId="0" fontId="47" fillId="0" borderId="1" xfId="0" applyFont="1" applyBorder="1" applyAlignment="1">
      <alignment horizontal="center" vertical="center" wrapText="1"/>
    </xf>
    <xf numFmtId="9" fontId="45" fillId="0" borderId="1" xfId="1" applyFont="1" applyFill="1" applyBorder="1" applyAlignment="1" applyProtection="1">
      <alignment horizontal="left" vertical="top" wrapText="1"/>
    </xf>
    <xf numFmtId="3" fontId="45" fillId="0" borderId="1" xfId="1" applyNumberFormat="1" applyFont="1" applyFill="1" applyBorder="1" applyAlignment="1" applyProtection="1">
      <alignment horizontal="center" vertical="center"/>
    </xf>
    <xf numFmtId="10" fontId="51" fillId="49" borderId="1" xfId="1" applyNumberFormat="1" applyFont="1" applyFill="1" applyBorder="1" applyAlignment="1">
      <alignment horizontal="center" vertical="center" wrapText="1"/>
    </xf>
    <xf numFmtId="3" fontId="52" fillId="0" borderId="1" xfId="1" applyNumberFormat="1" applyFont="1" applyFill="1" applyBorder="1" applyAlignment="1" applyProtection="1">
      <alignment horizontal="right" vertical="center"/>
    </xf>
    <xf numFmtId="0" fontId="48" fillId="0" borderId="0" xfId="0" applyFont="1"/>
    <xf numFmtId="49" fontId="45" fillId="3" borderId="0" xfId="0" applyNumberFormat="1" applyFont="1" applyFill="1" applyAlignment="1">
      <alignment horizontal="center"/>
    </xf>
    <xf numFmtId="49" fontId="48" fillId="46" borderId="1" xfId="0" applyNumberFormat="1" applyFont="1" applyFill="1" applyBorder="1" applyAlignment="1">
      <alignment horizontal="center" vertical="center" wrapText="1"/>
    </xf>
    <xf numFmtId="0" fontId="45" fillId="5" borderId="1" xfId="0" applyFont="1" applyFill="1" applyBorder="1" applyAlignment="1">
      <alignment horizontal="center" wrapText="1"/>
    </xf>
    <xf numFmtId="49" fontId="48" fillId="47" borderId="1" xfId="0" applyNumberFormat="1" applyFont="1" applyFill="1" applyBorder="1" applyAlignment="1">
      <alignment horizontal="center" vertical="center" wrapText="1"/>
    </xf>
    <xf numFmtId="0" fontId="45" fillId="3" borderId="1" xfId="0" applyFont="1" applyFill="1" applyBorder="1" applyAlignment="1">
      <alignment horizontal="center" vertical="center" wrapText="1"/>
    </xf>
    <xf numFmtId="0" fontId="51" fillId="0" borderId="1" xfId="0" applyFont="1" applyBorder="1" applyAlignment="1">
      <alignment horizontal="center" vertical="center" wrapText="1"/>
    </xf>
    <xf numFmtId="0" fontId="51" fillId="0" borderId="1" xfId="0" applyFont="1" applyBorder="1" applyAlignment="1">
      <alignment vertical="center" wrapText="1"/>
    </xf>
    <xf numFmtId="0" fontId="51" fillId="0" borderId="1" xfId="0" applyFont="1" applyBorder="1" applyAlignment="1">
      <alignment horizontal="left" vertical="center" wrapText="1"/>
    </xf>
    <xf numFmtId="183" fontId="52" fillId="0" borderId="1" xfId="1" applyNumberFormat="1" applyFont="1" applyFill="1" applyBorder="1" applyAlignment="1" applyProtection="1">
      <alignment horizontal="center" vertical="center"/>
    </xf>
    <xf numFmtId="3" fontId="52" fillId="0" borderId="1" xfId="1" applyNumberFormat="1" applyFont="1" applyFill="1" applyBorder="1" applyAlignment="1" applyProtection="1">
      <alignment horizontal="center" vertical="center"/>
    </xf>
    <xf numFmtId="0" fontId="45" fillId="0" borderId="0" xfId="0" applyFont="1" applyAlignment="1">
      <alignment vertical="top" wrapText="1"/>
    </xf>
    <xf numFmtId="0" fontId="48" fillId="3" borderId="1" xfId="0" applyFont="1" applyFill="1" applyBorder="1" applyAlignment="1">
      <alignment horizontal="center" vertical="center"/>
    </xf>
    <xf numFmtId="0" fontId="48" fillId="3" borderId="27" xfId="0" applyFont="1" applyFill="1" applyBorder="1" applyAlignment="1">
      <alignment horizontal="center" vertical="center"/>
    </xf>
    <xf numFmtId="10" fontId="45" fillId="3" borderId="0" xfId="1" applyNumberFormat="1" applyFont="1" applyFill="1"/>
    <xf numFmtId="43" fontId="47" fillId="0" borderId="1" xfId="2797" applyFont="1" applyFill="1" applyBorder="1" applyAlignment="1" applyProtection="1">
      <alignment horizontal="center" vertical="center"/>
    </xf>
    <xf numFmtId="183" fontId="52" fillId="0" borderId="1" xfId="2797" applyNumberFormat="1" applyFont="1" applyFill="1" applyBorder="1" applyAlignment="1" applyProtection="1">
      <alignment horizontal="center" vertical="center"/>
    </xf>
    <xf numFmtId="0" fontId="48" fillId="3" borderId="0" xfId="0" applyFont="1" applyFill="1"/>
    <xf numFmtId="49" fontId="48" fillId="3" borderId="0" xfId="0" applyNumberFormat="1" applyFont="1" applyFill="1" applyAlignment="1">
      <alignment horizontal="left" vertical="center" wrapText="1"/>
    </xf>
    <xf numFmtId="43" fontId="55" fillId="0" borderId="1" xfId="2797" applyFont="1" applyFill="1" applyBorder="1" applyAlignment="1" applyProtection="1">
      <alignment horizontal="center" vertical="center"/>
    </xf>
    <xf numFmtId="183" fontId="55" fillId="0" borderId="1" xfId="2797" applyNumberFormat="1" applyFont="1" applyFill="1" applyBorder="1" applyAlignment="1" applyProtection="1">
      <alignment horizontal="center" vertical="center"/>
    </xf>
    <xf numFmtId="184" fontId="48" fillId="0" borderId="1" xfId="2798" applyNumberFormat="1" applyFont="1" applyFill="1" applyBorder="1" applyAlignment="1" applyProtection="1">
      <alignment vertical="center"/>
    </xf>
    <xf numFmtId="10" fontId="48" fillId="5" borderId="1" xfId="1" applyNumberFormat="1" applyFont="1" applyFill="1" applyBorder="1" applyAlignment="1" applyProtection="1">
      <alignment horizontal="center" vertical="center"/>
    </xf>
    <xf numFmtId="10" fontId="48" fillId="49" borderId="1" xfId="1" applyNumberFormat="1" applyFont="1" applyFill="1" applyBorder="1" applyAlignment="1" applyProtection="1">
      <alignment horizontal="center" vertical="center"/>
    </xf>
    <xf numFmtId="0" fontId="48" fillId="0" borderId="0" xfId="0" applyFont="1" applyAlignment="1">
      <alignment vertical="center"/>
    </xf>
    <xf numFmtId="0" fontId="48" fillId="0" borderId="31" xfId="0" applyFont="1" applyBorder="1" applyAlignment="1">
      <alignment vertical="center"/>
    </xf>
    <xf numFmtId="0" fontId="48" fillId="0" borderId="31" xfId="0" applyFont="1" applyBorder="1" applyAlignment="1">
      <alignment vertical="center" wrapText="1"/>
    </xf>
    <xf numFmtId="0" fontId="48" fillId="0" borderId="0" xfId="0" applyFont="1" applyAlignment="1">
      <alignment vertical="center" wrapText="1"/>
    </xf>
    <xf numFmtId="0" fontId="43" fillId="0" borderId="1" xfId="0" applyFont="1" applyBorder="1" applyAlignment="1">
      <alignment horizontal="left" vertical="top" wrapText="1"/>
    </xf>
    <xf numFmtId="0" fontId="53" fillId="0" borderId="1" xfId="0" applyFont="1" applyBorder="1" applyAlignment="1">
      <alignment horizontal="left" vertical="center" wrapText="1"/>
    </xf>
    <xf numFmtId="0" fontId="43" fillId="0" borderId="1" xfId="0" applyFont="1" applyBorder="1" applyAlignment="1">
      <alignment vertical="center" wrapText="1"/>
    </xf>
    <xf numFmtId="49" fontId="45" fillId="3" borderId="0" xfId="0" applyNumberFormat="1" applyFont="1" applyFill="1" applyAlignment="1">
      <alignment horizontal="left" vertical="center" wrapText="1"/>
    </xf>
    <xf numFmtId="49" fontId="45" fillId="3" borderId="1" xfId="0" applyNumberFormat="1" applyFont="1" applyFill="1" applyBorder="1" applyAlignment="1">
      <alignment horizontal="center"/>
    </xf>
    <xf numFmtId="184" fontId="48" fillId="0" borderId="28" xfId="2798" applyNumberFormat="1" applyFont="1" applyFill="1" applyBorder="1" applyAlignment="1">
      <alignment horizontal="center" vertical="center"/>
    </xf>
    <xf numFmtId="184" fontId="48" fillId="0" borderId="30" xfId="2798" applyNumberFormat="1" applyFont="1" applyFill="1" applyBorder="1" applyAlignment="1">
      <alignment horizontal="center" vertical="center"/>
    </xf>
    <xf numFmtId="184" fontId="48" fillId="0" borderId="29" xfId="2798" applyNumberFormat="1" applyFont="1" applyFill="1" applyBorder="1" applyAlignment="1">
      <alignment horizontal="center" vertical="center"/>
    </xf>
    <xf numFmtId="3" fontId="48" fillId="0" borderId="28" xfId="1782" applyNumberFormat="1" applyFont="1" applyFill="1" applyBorder="1" applyAlignment="1">
      <alignment horizontal="right" vertical="center"/>
    </xf>
    <xf numFmtId="3" fontId="48" fillId="0" borderId="30" xfId="1782" applyNumberFormat="1" applyFont="1" applyFill="1" applyBorder="1" applyAlignment="1">
      <alignment horizontal="right" vertical="center"/>
    </xf>
    <xf numFmtId="3" fontId="48" fillId="0" borderId="29" xfId="1782" applyNumberFormat="1" applyFont="1" applyFill="1" applyBorder="1" applyAlignment="1">
      <alignment horizontal="right" vertical="center"/>
    </xf>
    <xf numFmtId="10" fontId="45" fillId="5" borderId="28" xfId="1" applyNumberFormat="1" applyFont="1" applyFill="1" applyBorder="1" applyAlignment="1">
      <alignment horizontal="center" vertical="center"/>
    </xf>
    <xf numFmtId="10" fontId="45" fillId="5" borderId="30" xfId="1" applyNumberFormat="1" applyFont="1" applyFill="1" applyBorder="1" applyAlignment="1">
      <alignment horizontal="center" vertical="center"/>
    </xf>
    <xf numFmtId="10" fontId="45" fillId="5" borderId="29" xfId="1" applyNumberFormat="1" applyFont="1" applyFill="1" applyBorder="1" applyAlignment="1">
      <alignment horizontal="center" vertical="center"/>
    </xf>
    <xf numFmtId="184" fontId="48" fillId="0" borderId="28" xfId="2798" applyNumberFormat="1" applyFont="1" applyFill="1" applyBorder="1" applyAlignment="1" applyProtection="1">
      <alignment horizontal="center" vertical="center"/>
    </xf>
    <xf numFmtId="184" fontId="48" fillId="0" borderId="30" xfId="2798" applyNumberFormat="1" applyFont="1" applyFill="1" applyBorder="1" applyAlignment="1" applyProtection="1">
      <alignment horizontal="center" vertical="center"/>
    </xf>
    <xf numFmtId="184" fontId="48" fillId="0" borderId="29" xfId="2798" applyNumberFormat="1" applyFont="1" applyFill="1" applyBorder="1" applyAlignment="1" applyProtection="1">
      <alignment horizontal="center" vertical="center"/>
    </xf>
    <xf numFmtId="10" fontId="48" fillId="49" borderId="28" xfId="1" applyNumberFormat="1" applyFont="1" applyFill="1" applyBorder="1" applyAlignment="1">
      <alignment horizontal="center" vertical="center"/>
    </xf>
    <xf numFmtId="10" fontId="48" fillId="49" borderId="30" xfId="1" applyNumberFormat="1" applyFont="1" applyFill="1" applyBorder="1" applyAlignment="1">
      <alignment horizontal="center" vertical="center"/>
    </xf>
    <xf numFmtId="10" fontId="48" fillId="49" borderId="29" xfId="1" applyNumberFormat="1" applyFont="1" applyFill="1" applyBorder="1" applyAlignment="1">
      <alignment horizontal="center" vertical="center"/>
    </xf>
    <xf numFmtId="9" fontId="45" fillId="0" borderId="28" xfId="1" applyFont="1" applyFill="1" applyBorder="1" applyAlignment="1" applyProtection="1">
      <alignment horizontal="center" vertical="center" wrapText="1"/>
    </xf>
    <xf numFmtId="9" fontId="45" fillId="0" borderId="30" xfId="1" applyFont="1" applyFill="1" applyBorder="1" applyAlignment="1" applyProtection="1">
      <alignment horizontal="center" vertical="center" wrapText="1"/>
    </xf>
    <xf numFmtId="9" fontId="45" fillId="0" borderId="29" xfId="1" applyFont="1" applyFill="1" applyBorder="1" applyAlignment="1" applyProtection="1">
      <alignment horizontal="center" vertical="center" wrapText="1"/>
    </xf>
    <xf numFmtId="1" fontId="45" fillId="0" borderId="28" xfId="0" applyNumberFormat="1" applyFont="1" applyBorder="1" applyAlignment="1">
      <alignment horizontal="center" vertical="center" wrapText="1"/>
    </xf>
    <xf numFmtId="1" fontId="45" fillId="0" borderId="30" xfId="0" applyNumberFormat="1" applyFont="1" applyBorder="1" applyAlignment="1">
      <alignment horizontal="center" vertical="center" wrapText="1"/>
    </xf>
    <xf numFmtId="1" fontId="45" fillId="0" borderId="29" xfId="0" applyNumberFormat="1" applyFont="1" applyBorder="1" applyAlignment="1">
      <alignment horizontal="center" vertical="center" wrapText="1"/>
    </xf>
    <xf numFmtId="1" fontId="47" fillId="0" borderId="28" xfId="0" applyNumberFormat="1" applyFont="1" applyBorder="1" applyAlignment="1">
      <alignment horizontal="center" vertical="center"/>
    </xf>
    <xf numFmtId="1" fontId="47" fillId="0" borderId="30" xfId="0" applyNumberFormat="1" applyFont="1" applyBorder="1" applyAlignment="1">
      <alignment horizontal="center" vertical="center"/>
    </xf>
    <xf numFmtId="1" fontId="47" fillId="0" borderId="29" xfId="0" applyNumberFormat="1" applyFont="1" applyBorder="1" applyAlignment="1">
      <alignment horizontal="center" vertical="center"/>
    </xf>
    <xf numFmtId="0" fontId="45" fillId="3" borderId="1" xfId="0" applyFont="1" applyFill="1" applyBorder="1" applyAlignment="1">
      <alignment horizontal="center" vertical="center"/>
    </xf>
    <xf numFmtId="0" fontId="51" fillId="0" borderId="1" xfId="0" applyFont="1" applyBorder="1" applyAlignment="1">
      <alignment horizontal="center" vertical="center"/>
    </xf>
    <xf numFmtId="0" fontId="51" fillId="0" borderId="1" xfId="0" applyFont="1" applyBorder="1" applyAlignment="1">
      <alignment horizontal="center" vertical="center" wrapText="1" readingOrder="1"/>
    </xf>
    <xf numFmtId="0" fontId="48" fillId="3" borderId="1" xfId="0" applyFont="1" applyFill="1" applyBorder="1" applyAlignment="1">
      <alignment horizontal="center" vertical="center"/>
    </xf>
    <xf numFmtId="169" fontId="49" fillId="45" borderId="1" xfId="0" applyNumberFormat="1" applyFont="1" applyFill="1" applyBorder="1" applyAlignment="1">
      <alignment horizontal="center" vertical="center"/>
    </xf>
    <xf numFmtId="0" fontId="49" fillId="44" borderId="1" xfId="0" applyFont="1" applyFill="1" applyBorder="1" applyAlignment="1">
      <alignment horizontal="center" vertical="center"/>
    </xf>
    <xf numFmtId="49" fontId="49" fillId="2" borderId="1" xfId="0" applyNumberFormat="1" applyFont="1" applyFill="1" applyBorder="1" applyAlignment="1">
      <alignment horizontal="center" vertical="center" wrapText="1"/>
    </xf>
    <xf numFmtId="49" fontId="49" fillId="2" borderId="1" xfId="0" applyNumberFormat="1" applyFont="1" applyFill="1" applyBorder="1" applyAlignment="1">
      <alignment horizontal="center" vertical="center"/>
    </xf>
    <xf numFmtId="49" fontId="48" fillId="48" borderId="21" xfId="0" applyNumberFormat="1" applyFont="1" applyFill="1" applyBorder="1" applyAlignment="1">
      <alignment horizontal="center" vertical="center"/>
    </xf>
    <xf numFmtId="49" fontId="48" fillId="48" borderId="22" xfId="0" applyNumberFormat="1" applyFont="1" applyFill="1" applyBorder="1" applyAlignment="1">
      <alignment horizontal="center" vertical="center"/>
    </xf>
    <xf numFmtId="49" fontId="48" fillId="48" borderId="23" xfId="0" applyNumberFormat="1" applyFont="1" applyFill="1" applyBorder="1" applyAlignment="1">
      <alignment horizontal="center" vertical="center"/>
    </xf>
    <xf numFmtId="49" fontId="48" fillId="48" borderId="24" xfId="0" applyNumberFormat="1" applyFont="1" applyFill="1" applyBorder="1" applyAlignment="1">
      <alignment horizontal="center" vertical="center"/>
    </xf>
    <xf numFmtId="49" fontId="48" fillId="48" borderId="25" xfId="0" applyNumberFormat="1" applyFont="1" applyFill="1" applyBorder="1" applyAlignment="1">
      <alignment horizontal="center" vertical="center"/>
    </xf>
    <xf numFmtId="49" fontId="48" fillId="48" borderId="26" xfId="0" applyNumberFormat="1" applyFont="1" applyFill="1" applyBorder="1" applyAlignment="1">
      <alignment horizontal="center" vertical="center"/>
    </xf>
    <xf numFmtId="170" fontId="3" fillId="5" borderId="7" xfId="2" applyNumberFormat="1" applyFont="1" applyFill="1" applyBorder="1" applyAlignment="1">
      <alignment horizontal="justify" vertical="center" wrapText="1"/>
    </xf>
    <xf numFmtId="170" fontId="3" fillId="5" borderId="10" xfId="2" applyNumberFormat="1" applyFont="1" applyFill="1" applyBorder="1" applyAlignment="1">
      <alignment horizontal="justify" vertical="center" wrapText="1"/>
    </xf>
    <xf numFmtId="0" fontId="2" fillId="19" borderId="0" xfId="0" applyFont="1" applyFill="1" applyAlignment="1">
      <alignment horizontal="center"/>
    </xf>
    <xf numFmtId="0" fontId="0" fillId="0" borderId="0" xfId="0" applyAlignment="1">
      <alignment horizontal="left" vertical="center" wrapText="1"/>
    </xf>
    <xf numFmtId="0" fontId="0" fillId="0" borderId="9" xfId="0" applyBorder="1" applyAlignment="1">
      <alignment horizontal="left" vertical="center" wrapText="1"/>
    </xf>
    <xf numFmtId="170" fontId="2" fillId="0" borderId="0" xfId="2" applyNumberFormat="1" applyFont="1" applyBorder="1" applyAlignment="1">
      <alignment vertical="center"/>
    </xf>
    <xf numFmtId="170" fontId="2" fillId="0" borderId="9" xfId="2" applyNumberFormat="1" applyFont="1" applyBorder="1" applyAlignment="1">
      <alignment vertical="center"/>
    </xf>
    <xf numFmtId="170" fontId="3" fillId="0" borderId="0" xfId="2" applyNumberFormat="1" applyFont="1" applyBorder="1" applyAlignment="1">
      <alignment horizontal="justify" vertical="center" wrapText="1"/>
    </xf>
    <xf numFmtId="170" fontId="3" fillId="0" borderId="9" xfId="2" applyNumberFormat="1" applyFont="1" applyBorder="1" applyAlignment="1">
      <alignment horizontal="justify" vertical="center" wrapText="1"/>
    </xf>
    <xf numFmtId="0" fontId="0" fillId="0" borderId="4" xfId="0" applyBorder="1" applyAlignment="1">
      <alignment horizontal="left" vertical="center" wrapText="1"/>
    </xf>
    <xf numFmtId="170" fontId="2" fillId="0" borderId="4" xfId="2" applyNumberFormat="1" applyFont="1" applyBorder="1" applyAlignment="1">
      <alignment horizontal="center" vertical="center"/>
    </xf>
    <xf numFmtId="170" fontId="2" fillId="0" borderId="9" xfId="2" applyNumberFormat="1" applyFont="1" applyBorder="1" applyAlignment="1">
      <alignment horizontal="center" vertical="center"/>
    </xf>
    <xf numFmtId="170" fontId="3" fillId="0" borderId="4" xfId="2" applyNumberFormat="1" applyFont="1" applyBorder="1" applyAlignment="1">
      <alignment horizontal="center"/>
    </xf>
    <xf numFmtId="170" fontId="3" fillId="0" borderId="9" xfId="2" applyNumberFormat="1" applyFont="1" applyBorder="1" applyAlignment="1">
      <alignment horizontal="center"/>
    </xf>
    <xf numFmtId="170" fontId="3" fillId="5" borderId="5" xfId="2" applyNumberFormat="1" applyFont="1" applyFill="1" applyBorder="1" applyAlignment="1">
      <alignment horizontal="justify" vertical="center" wrapText="1"/>
    </xf>
    <xf numFmtId="170" fontId="3" fillId="0" borderId="4" xfId="2" applyNumberFormat="1" applyFont="1" applyBorder="1" applyAlignment="1">
      <alignment horizontal="justify" wrapText="1"/>
    </xf>
    <xf numFmtId="170" fontId="3" fillId="0" borderId="9" xfId="2" applyNumberFormat="1" applyFont="1" applyBorder="1" applyAlignment="1">
      <alignment horizontal="justify" wrapText="1"/>
    </xf>
    <xf numFmtId="170" fontId="2" fillId="0" borderId="0" xfId="2" applyNumberFormat="1" applyFont="1" applyBorder="1" applyAlignment="1">
      <alignment horizontal="center" vertical="center"/>
    </xf>
    <xf numFmtId="170" fontId="3" fillId="0" borderId="0" xfId="2" applyNumberFormat="1" applyFont="1" applyBorder="1" applyAlignment="1">
      <alignment horizontal="justify" wrapText="1"/>
    </xf>
    <xf numFmtId="170" fontId="0" fillId="0" borderId="0" xfId="2" applyNumberFormat="1" applyFont="1" applyBorder="1" applyAlignment="1">
      <alignment horizontal="justify"/>
    </xf>
    <xf numFmtId="170" fontId="0" fillId="0" borderId="9" xfId="2" applyNumberFormat="1" applyFont="1" applyBorder="1" applyAlignment="1">
      <alignment horizontal="justify"/>
    </xf>
    <xf numFmtId="0" fontId="56" fillId="0" borderId="1" xfId="0" applyFont="1" applyBorder="1" applyAlignment="1">
      <alignment horizontal="left" vertical="center" wrapText="1"/>
    </xf>
    <xf numFmtId="0" fontId="23" fillId="0" borderId="1" xfId="0" applyFont="1" applyBorder="1" applyAlignment="1">
      <alignment horizontal="left" vertical="center" wrapText="1"/>
    </xf>
    <xf numFmtId="0" fontId="56" fillId="0" borderId="1" xfId="0" applyFont="1" applyFill="1" applyBorder="1" applyAlignment="1">
      <alignment horizontal="left" vertical="center" wrapText="1"/>
    </xf>
  </cellXfs>
  <cellStyles count="2799">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7" builtinId="3"/>
    <cellStyle name="Millares 10" xfId="1686" xr:uid="{00000000-0005-0000-0000-000092060000}"/>
    <cellStyle name="Millares 10 2" xfId="1687" xr:uid="{00000000-0005-0000-0000-000093060000}"/>
    <cellStyle name="Millares 10 3" xfId="1688" xr:uid="{00000000-0005-0000-0000-000094060000}"/>
    <cellStyle name="Millares 10 4" xfId="1689" xr:uid="{00000000-0005-0000-0000-000095060000}"/>
    <cellStyle name="Millares 10 5" xfId="1690" xr:uid="{00000000-0005-0000-0000-000096060000}"/>
    <cellStyle name="Millares 10 6" xfId="1691" xr:uid="{00000000-0005-0000-0000-000097060000}"/>
    <cellStyle name="Millares 11" xfId="1692" xr:uid="{00000000-0005-0000-0000-000098060000}"/>
    <cellStyle name="Millares 12" xfId="1693" xr:uid="{00000000-0005-0000-0000-000099060000}"/>
    <cellStyle name="Millares 12 2" xfId="1694" xr:uid="{00000000-0005-0000-0000-00009A060000}"/>
    <cellStyle name="Millares 12 3" xfId="1695" xr:uid="{00000000-0005-0000-0000-00009B060000}"/>
    <cellStyle name="Millares 12 4" xfId="1696" xr:uid="{00000000-0005-0000-0000-00009C060000}"/>
    <cellStyle name="Millares 12 5" xfId="1697" xr:uid="{00000000-0005-0000-0000-00009D060000}"/>
    <cellStyle name="Millares 13" xfId="1698" xr:uid="{00000000-0005-0000-0000-00009E060000}"/>
    <cellStyle name="Millares 13 2" xfId="1699" xr:uid="{00000000-0005-0000-0000-00009F060000}"/>
    <cellStyle name="Millares 13 3" xfId="1700" xr:uid="{00000000-0005-0000-0000-0000A0060000}"/>
    <cellStyle name="Millares 13 4" xfId="1701" xr:uid="{00000000-0005-0000-0000-0000A1060000}"/>
    <cellStyle name="Millares 13 5" xfId="1702" xr:uid="{00000000-0005-0000-0000-0000A2060000}"/>
    <cellStyle name="Millares 14" xfId="1703" xr:uid="{00000000-0005-0000-0000-0000A3060000}"/>
    <cellStyle name="Millares 14 2" xfId="1704" xr:uid="{00000000-0005-0000-0000-0000A4060000}"/>
    <cellStyle name="Millares 14 3" xfId="1705" xr:uid="{00000000-0005-0000-0000-0000A5060000}"/>
    <cellStyle name="Millares 14 4" xfId="1706" xr:uid="{00000000-0005-0000-0000-0000A6060000}"/>
    <cellStyle name="Millares 14 5" xfId="1707" xr:uid="{00000000-0005-0000-0000-0000A7060000}"/>
    <cellStyle name="Millares 15" xfId="1708" xr:uid="{00000000-0005-0000-0000-0000A8060000}"/>
    <cellStyle name="Millares 15 2" xfId="1709" xr:uid="{00000000-0005-0000-0000-0000A9060000}"/>
    <cellStyle name="Millares 15 3" xfId="1710" xr:uid="{00000000-0005-0000-0000-0000AA060000}"/>
    <cellStyle name="Millares 15 4" xfId="1711" xr:uid="{00000000-0005-0000-0000-0000AB060000}"/>
    <cellStyle name="Millares 15 5" xfId="1712" xr:uid="{00000000-0005-0000-0000-0000AC060000}"/>
    <cellStyle name="Millares 16" xfId="1713" xr:uid="{00000000-0005-0000-0000-0000AD060000}"/>
    <cellStyle name="Millares 17" xfId="1714" xr:uid="{00000000-0005-0000-0000-0000AE060000}"/>
    <cellStyle name="Millares 18" xfId="1715" xr:uid="{00000000-0005-0000-0000-0000AF060000}"/>
    <cellStyle name="Millares 19" xfId="1716" xr:uid="{00000000-0005-0000-0000-0000B0060000}"/>
    <cellStyle name="Millares 2" xfId="2" xr:uid="{00000000-0005-0000-0000-0000B1060000}"/>
    <cellStyle name="Millares 2 10" xfId="1717" xr:uid="{00000000-0005-0000-0000-0000B2060000}"/>
    <cellStyle name="Millares 2 11" xfId="1718" xr:uid="{00000000-0005-0000-0000-0000B3060000}"/>
    <cellStyle name="Millares 2 12" xfId="1719" xr:uid="{00000000-0005-0000-0000-0000B4060000}"/>
    <cellStyle name="Millares 2 2" xfId="1720" xr:uid="{00000000-0005-0000-0000-0000B5060000}"/>
    <cellStyle name="Millares 2 2 2" xfId="1721" xr:uid="{00000000-0005-0000-0000-0000B6060000}"/>
    <cellStyle name="Millares 2 2 2 2" xfId="1722" xr:uid="{00000000-0005-0000-0000-0000B7060000}"/>
    <cellStyle name="Millares 2 2 2 3" xfId="1723" xr:uid="{00000000-0005-0000-0000-0000B8060000}"/>
    <cellStyle name="Millares 2 2 2 4" xfId="1724" xr:uid="{00000000-0005-0000-0000-0000B9060000}"/>
    <cellStyle name="Millares 2 2 2 5" xfId="1725" xr:uid="{00000000-0005-0000-0000-0000BA060000}"/>
    <cellStyle name="Millares 2 2 3" xfId="1726" xr:uid="{00000000-0005-0000-0000-0000BB060000}"/>
    <cellStyle name="Millares 2 2 4" xfId="1727" xr:uid="{00000000-0005-0000-0000-0000BC060000}"/>
    <cellStyle name="Millares 2 2 5" xfId="1728" xr:uid="{00000000-0005-0000-0000-0000BD060000}"/>
    <cellStyle name="Millares 2 2 6" xfId="1729" xr:uid="{00000000-0005-0000-0000-0000BE060000}"/>
    <cellStyle name="Millares 2 3" xfId="1730" xr:uid="{00000000-0005-0000-0000-0000BF060000}"/>
    <cellStyle name="Millares 2 3 2" xfId="1731" xr:uid="{00000000-0005-0000-0000-0000C0060000}"/>
    <cellStyle name="Millares 2 3 2 2" xfId="1732" xr:uid="{00000000-0005-0000-0000-0000C1060000}"/>
    <cellStyle name="Millares 2 3 2 3" xfId="1733" xr:uid="{00000000-0005-0000-0000-0000C2060000}"/>
    <cellStyle name="Millares 2 3 2 4" xfId="1734" xr:uid="{00000000-0005-0000-0000-0000C3060000}"/>
    <cellStyle name="Millares 2 3 2 5" xfId="1735" xr:uid="{00000000-0005-0000-0000-0000C4060000}"/>
    <cellStyle name="Millares 2 3 3" xfId="1736" xr:uid="{00000000-0005-0000-0000-0000C5060000}"/>
    <cellStyle name="Millares 2 3 4" xfId="1737" xr:uid="{00000000-0005-0000-0000-0000C6060000}"/>
    <cellStyle name="Millares 2 3 5" xfId="1738" xr:uid="{00000000-0005-0000-0000-0000C7060000}"/>
    <cellStyle name="Millares 2 3 6" xfId="1739" xr:uid="{00000000-0005-0000-0000-0000C8060000}"/>
    <cellStyle name="Millares 2 4" xfId="1740" xr:uid="{00000000-0005-0000-0000-0000C9060000}"/>
    <cellStyle name="Millares 2 4 2" xfId="1741" xr:uid="{00000000-0005-0000-0000-0000CA060000}"/>
    <cellStyle name="Millares 2 4 2 2" xfId="1742" xr:uid="{00000000-0005-0000-0000-0000CB060000}"/>
    <cellStyle name="Millares 2 4 2 3" xfId="1743" xr:uid="{00000000-0005-0000-0000-0000CC060000}"/>
    <cellStyle name="Millares 2 4 2 4" xfId="1744" xr:uid="{00000000-0005-0000-0000-0000CD060000}"/>
    <cellStyle name="Millares 2 4 2 5" xfId="1745" xr:uid="{00000000-0005-0000-0000-0000CE060000}"/>
    <cellStyle name="Millares 2 4 3" xfId="1746" xr:uid="{00000000-0005-0000-0000-0000CF060000}"/>
    <cellStyle name="Millares 2 4 4" xfId="1747" xr:uid="{00000000-0005-0000-0000-0000D0060000}"/>
    <cellStyle name="Millares 2 4 5" xfId="1748" xr:uid="{00000000-0005-0000-0000-0000D1060000}"/>
    <cellStyle name="Millares 2 4 6" xfId="1749" xr:uid="{00000000-0005-0000-0000-0000D2060000}"/>
    <cellStyle name="Millares 2 5" xfId="1750" xr:uid="{00000000-0005-0000-0000-0000D3060000}"/>
    <cellStyle name="Millares 2 5 2" xfId="1751" xr:uid="{00000000-0005-0000-0000-0000D4060000}"/>
    <cellStyle name="Millares 2 5 2 2" xfId="1752" xr:uid="{00000000-0005-0000-0000-0000D5060000}"/>
    <cellStyle name="Millares 2 5 2 3" xfId="1753" xr:uid="{00000000-0005-0000-0000-0000D6060000}"/>
    <cellStyle name="Millares 2 5 2 4" xfId="1754" xr:uid="{00000000-0005-0000-0000-0000D7060000}"/>
    <cellStyle name="Millares 2 5 2 5" xfId="1755" xr:uid="{00000000-0005-0000-0000-0000D8060000}"/>
    <cellStyle name="Millares 2 5 3" xfId="1756" xr:uid="{00000000-0005-0000-0000-0000D9060000}"/>
    <cellStyle name="Millares 2 5 4" xfId="1757" xr:uid="{00000000-0005-0000-0000-0000DA060000}"/>
    <cellStyle name="Millares 2 5 5" xfId="1758" xr:uid="{00000000-0005-0000-0000-0000DB060000}"/>
    <cellStyle name="Millares 2 5 6" xfId="1759" xr:uid="{00000000-0005-0000-0000-0000DC060000}"/>
    <cellStyle name="Millares 2 6" xfId="1760" xr:uid="{00000000-0005-0000-0000-0000DD060000}"/>
    <cellStyle name="Millares 2 6 2" xfId="1761" xr:uid="{00000000-0005-0000-0000-0000DE060000}"/>
    <cellStyle name="Millares 2 6 3" xfId="1762" xr:uid="{00000000-0005-0000-0000-0000DF060000}"/>
    <cellStyle name="Millares 2 6 4" xfId="1763" xr:uid="{00000000-0005-0000-0000-0000E0060000}"/>
    <cellStyle name="Millares 2 6 5" xfId="1764" xr:uid="{00000000-0005-0000-0000-0000E1060000}"/>
    <cellStyle name="Millares 2 7" xfId="1765" xr:uid="{00000000-0005-0000-0000-0000E2060000}"/>
    <cellStyle name="Millares 2 8" xfId="1766" xr:uid="{00000000-0005-0000-0000-0000E3060000}"/>
    <cellStyle name="Millares 2 8 2" xfId="1767" xr:uid="{00000000-0005-0000-0000-0000E4060000}"/>
    <cellStyle name="Millares 2 8 2 2" xfId="1768" xr:uid="{00000000-0005-0000-0000-0000E5060000}"/>
    <cellStyle name="Millares 2 9" xfId="1769" xr:uid="{00000000-0005-0000-0000-0000E6060000}"/>
    <cellStyle name="Millares 20" xfId="1770" xr:uid="{00000000-0005-0000-0000-0000E7060000}"/>
    <cellStyle name="Millares 20 2" xfId="1771" xr:uid="{00000000-0005-0000-0000-0000E8060000}"/>
    <cellStyle name="Millares 21" xfId="1772" xr:uid="{00000000-0005-0000-0000-0000E9060000}"/>
    <cellStyle name="Millares 21 2" xfId="1773" xr:uid="{00000000-0005-0000-0000-0000EA060000}"/>
    <cellStyle name="Millares 22" xfId="1774" xr:uid="{00000000-0005-0000-0000-0000EB060000}"/>
    <cellStyle name="Millares 23" xfId="1775" xr:uid="{00000000-0005-0000-0000-0000EC060000}"/>
    <cellStyle name="Millares 24" xfId="1776" xr:uid="{00000000-0005-0000-0000-0000ED060000}"/>
    <cellStyle name="Millares 24 2" xfId="1777" xr:uid="{00000000-0005-0000-0000-0000EE060000}"/>
    <cellStyle name="Millares 24 3" xfId="1778" xr:uid="{00000000-0005-0000-0000-0000EF060000}"/>
    <cellStyle name="Millares 25" xfId="1779" xr:uid="{00000000-0005-0000-0000-0000F0060000}"/>
    <cellStyle name="Millares 26" xfId="1780" xr:uid="{00000000-0005-0000-0000-0000F1060000}"/>
    <cellStyle name="Millares 27" xfId="1781" xr:uid="{00000000-0005-0000-0000-0000F2060000}"/>
    <cellStyle name="Millares 28" xfId="1782" xr:uid="{00000000-0005-0000-0000-0000F3060000}"/>
    <cellStyle name="Millares 29" xfId="1783" xr:uid="{00000000-0005-0000-0000-0000F4060000}"/>
    <cellStyle name="Millares 3" xfId="1784" xr:uid="{00000000-0005-0000-0000-0000F5060000}"/>
    <cellStyle name="Millares 3 10" xfId="1785" xr:uid="{00000000-0005-0000-0000-0000F6060000}"/>
    <cellStyle name="Millares 3 11" xfId="1786" xr:uid="{00000000-0005-0000-0000-0000F7060000}"/>
    <cellStyle name="Millares 3 12" xfId="1787" xr:uid="{00000000-0005-0000-0000-0000F8060000}"/>
    <cellStyle name="Millares 3 2" xfId="1788" xr:uid="{00000000-0005-0000-0000-0000F9060000}"/>
    <cellStyle name="Millares 3 2 2" xfId="1789" xr:uid="{00000000-0005-0000-0000-0000FA060000}"/>
    <cellStyle name="Millares 3 2 2 2" xfId="1790" xr:uid="{00000000-0005-0000-0000-0000FB060000}"/>
    <cellStyle name="Millares 3 2 2 3" xfId="1791" xr:uid="{00000000-0005-0000-0000-0000FC060000}"/>
    <cellStyle name="Millares 3 2 2 4" xfId="1792" xr:uid="{00000000-0005-0000-0000-0000FD060000}"/>
    <cellStyle name="Millares 3 2 2 5" xfId="1793" xr:uid="{00000000-0005-0000-0000-0000FE060000}"/>
    <cellStyle name="Millares 3 2 3" xfId="1794" xr:uid="{00000000-0005-0000-0000-0000FF060000}"/>
    <cellStyle name="Millares 3 2 4" xfId="1795" xr:uid="{00000000-0005-0000-0000-000000070000}"/>
    <cellStyle name="Millares 3 2 5" xfId="1796" xr:uid="{00000000-0005-0000-0000-000001070000}"/>
    <cellStyle name="Millares 3 2 6" xfId="1797" xr:uid="{00000000-0005-0000-0000-000002070000}"/>
    <cellStyle name="Millares 3 3" xfId="1798" xr:uid="{00000000-0005-0000-0000-000003070000}"/>
    <cellStyle name="Millares 3 3 2" xfId="1799" xr:uid="{00000000-0005-0000-0000-000004070000}"/>
    <cellStyle name="Millares 3 3 2 2" xfId="1800" xr:uid="{00000000-0005-0000-0000-000005070000}"/>
    <cellStyle name="Millares 3 3 2 3" xfId="1801" xr:uid="{00000000-0005-0000-0000-000006070000}"/>
    <cellStyle name="Millares 3 3 2 4" xfId="1802" xr:uid="{00000000-0005-0000-0000-000007070000}"/>
    <cellStyle name="Millares 3 3 2 5" xfId="1803" xr:uid="{00000000-0005-0000-0000-000008070000}"/>
    <cellStyle name="Millares 3 3 3" xfId="1804" xr:uid="{00000000-0005-0000-0000-000009070000}"/>
    <cellStyle name="Millares 3 3 4" xfId="1805" xr:uid="{00000000-0005-0000-0000-00000A070000}"/>
    <cellStyle name="Millares 3 3 5" xfId="1806" xr:uid="{00000000-0005-0000-0000-00000B070000}"/>
    <cellStyle name="Millares 3 3 6" xfId="1807" xr:uid="{00000000-0005-0000-0000-00000C070000}"/>
    <cellStyle name="Millares 3 4" xfId="1808" xr:uid="{00000000-0005-0000-0000-00000D070000}"/>
    <cellStyle name="Millares 3 4 2" xfId="1809" xr:uid="{00000000-0005-0000-0000-00000E070000}"/>
    <cellStyle name="Millares 3 4 2 2" xfId="1810" xr:uid="{00000000-0005-0000-0000-00000F070000}"/>
    <cellStyle name="Millares 3 4 2 3" xfId="1811" xr:uid="{00000000-0005-0000-0000-000010070000}"/>
    <cellStyle name="Millares 3 4 2 4" xfId="1812" xr:uid="{00000000-0005-0000-0000-000011070000}"/>
    <cellStyle name="Millares 3 4 2 5" xfId="1813" xr:uid="{00000000-0005-0000-0000-000012070000}"/>
    <cellStyle name="Millares 3 4 3" xfId="1814" xr:uid="{00000000-0005-0000-0000-000013070000}"/>
    <cellStyle name="Millares 3 4 4" xfId="1815" xr:uid="{00000000-0005-0000-0000-000014070000}"/>
    <cellStyle name="Millares 3 4 5" xfId="1816" xr:uid="{00000000-0005-0000-0000-000015070000}"/>
    <cellStyle name="Millares 3 4 6" xfId="1817" xr:uid="{00000000-0005-0000-0000-000016070000}"/>
    <cellStyle name="Millares 3 5" xfId="1818" xr:uid="{00000000-0005-0000-0000-000017070000}"/>
    <cellStyle name="Millares 3 5 2" xfId="1819" xr:uid="{00000000-0005-0000-0000-000018070000}"/>
    <cellStyle name="Millares 3 5 2 2" xfId="1820" xr:uid="{00000000-0005-0000-0000-000019070000}"/>
    <cellStyle name="Millares 3 5 2 3" xfId="1821" xr:uid="{00000000-0005-0000-0000-00001A070000}"/>
    <cellStyle name="Millares 3 5 2 4" xfId="1822" xr:uid="{00000000-0005-0000-0000-00001B070000}"/>
    <cellStyle name="Millares 3 5 2 5" xfId="1823" xr:uid="{00000000-0005-0000-0000-00001C070000}"/>
    <cellStyle name="Millares 3 5 3" xfId="1824" xr:uid="{00000000-0005-0000-0000-00001D070000}"/>
    <cellStyle name="Millares 3 5 4" xfId="1825" xr:uid="{00000000-0005-0000-0000-00001E070000}"/>
    <cellStyle name="Millares 3 5 5" xfId="1826" xr:uid="{00000000-0005-0000-0000-00001F070000}"/>
    <cellStyle name="Millares 3 5 6" xfId="1827" xr:uid="{00000000-0005-0000-0000-000020070000}"/>
    <cellStyle name="Millares 3 6" xfId="1828" xr:uid="{00000000-0005-0000-0000-000021070000}"/>
    <cellStyle name="Millares 3 6 2" xfId="1829" xr:uid="{00000000-0005-0000-0000-000022070000}"/>
    <cellStyle name="Millares 3 6 3" xfId="1830" xr:uid="{00000000-0005-0000-0000-000023070000}"/>
    <cellStyle name="Millares 3 6 4" xfId="1831" xr:uid="{00000000-0005-0000-0000-000024070000}"/>
    <cellStyle name="Millares 3 6 5" xfId="1832" xr:uid="{00000000-0005-0000-0000-000025070000}"/>
    <cellStyle name="Millares 3 7" xfId="1833" xr:uid="{00000000-0005-0000-0000-000026070000}"/>
    <cellStyle name="Millares 3 8" xfId="1834" xr:uid="{00000000-0005-0000-0000-000027070000}"/>
    <cellStyle name="Millares 3 9" xfId="1835" xr:uid="{00000000-0005-0000-0000-000028070000}"/>
    <cellStyle name="Millares 30" xfId="1836" xr:uid="{00000000-0005-0000-0000-000029070000}"/>
    <cellStyle name="Millares 31" xfId="1837" xr:uid="{00000000-0005-0000-0000-00002A070000}"/>
    <cellStyle name="Millares 32" xfId="1838" xr:uid="{00000000-0005-0000-0000-00002B070000}"/>
    <cellStyle name="Millares 32 2" xfId="1839" xr:uid="{00000000-0005-0000-0000-00002C070000}"/>
    <cellStyle name="Millares 4" xfId="1840" xr:uid="{00000000-0005-0000-0000-00002D070000}"/>
    <cellStyle name="Millares 4 2" xfId="1841" xr:uid="{00000000-0005-0000-0000-00002E070000}"/>
    <cellStyle name="Millares 4 3" xfId="1842" xr:uid="{00000000-0005-0000-0000-00002F070000}"/>
    <cellStyle name="Millares 4 4" xfId="1843" xr:uid="{00000000-0005-0000-0000-000030070000}"/>
    <cellStyle name="Millares 4 5" xfId="1844" xr:uid="{00000000-0005-0000-0000-000031070000}"/>
    <cellStyle name="Millares 4 6" xfId="1845" xr:uid="{00000000-0005-0000-0000-000032070000}"/>
    <cellStyle name="Millares 4 7" xfId="1846" xr:uid="{00000000-0005-0000-0000-000033070000}"/>
    <cellStyle name="Millares 5" xfId="1847" xr:uid="{00000000-0005-0000-0000-000034070000}"/>
    <cellStyle name="Millares 5 2" xfId="1848" xr:uid="{00000000-0005-0000-0000-000035070000}"/>
    <cellStyle name="Millares 5 2 2" xfId="1849" xr:uid="{00000000-0005-0000-0000-000036070000}"/>
    <cellStyle name="Millares 5 2 2 2" xfId="1850" xr:uid="{00000000-0005-0000-0000-000037070000}"/>
    <cellStyle name="Millares 5 2 2 3" xfId="1851" xr:uid="{00000000-0005-0000-0000-000038070000}"/>
    <cellStyle name="Millares 5 2 2 4" xfId="1852" xr:uid="{00000000-0005-0000-0000-000039070000}"/>
    <cellStyle name="Millares 5 2 2 5" xfId="1853" xr:uid="{00000000-0005-0000-0000-00003A070000}"/>
    <cellStyle name="Millares 5 2 3" xfId="1854" xr:uid="{00000000-0005-0000-0000-00003B070000}"/>
    <cellStyle name="Millares 5 2 4" xfId="1855" xr:uid="{00000000-0005-0000-0000-00003C070000}"/>
    <cellStyle name="Millares 5 2 5" xfId="1856" xr:uid="{00000000-0005-0000-0000-00003D070000}"/>
    <cellStyle name="Millares 5 2 6" xfId="1857" xr:uid="{00000000-0005-0000-0000-00003E070000}"/>
    <cellStyle name="Millares 5 3" xfId="1858" xr:uid="{00000000-0005-0000-0000-00003F070000}"/>
    <cellStyle name="Millares 5 3 2" xfId="1859" xr:uid="{00000000-0005-0000-0000-000040070000}"/>
    <cellStyle name="Millares 5 3 2 2" xfId="1860" xr:uid="{00000000-0005-0000-0000-000041070000}"/>
    <cellStyle name="Millares 5 3 2 3" xfId="1861" xr:uid="{00000000-0005-0000-0000-000042070000}"/>
    <cellStyle name="Millares 5 3 2 4" xfId="1862" xr:uid="{00000000-0005-0000-0000-000043070000}"/>
    <cellStyle name="Millares 5 3 2 5" xfId="1863" xr:uid="{00000000-0005-0000-0000-000044070000}"/>
    <cellStyle name="Millares 5 3 3" xfId="1864" xr:uid="{00000000-0005-0000-0000-000045070000}"/>
    <cellStyle name="Millares 5 3 4" xfId="1865" xr:uid="{00000000-0005-0000-0000-000046070000}"/>
    <cellStyle name="Millares 5 3 5" xfId="1866" xr:uid="{00000000-0005-0000-0000-000047070000}"/>
    <cellStyle name="Millares 5 3 6" xfId="1867" xr:uid="{00000000-0005-0000-0000-000048070000}"/>
    <cellStyle name="Millares 5 4" xfId="1868" xr:uid="{00000000-0005-0000-0000-000049070000}"/>
    <cellStyle name="Millares 5 4 2" xfId="1869" xr:uid="{00000000-0005-0000-0000-00004A070000}"/>
    <cellStyle name="Millares 5 4 2 2" xfId="1870" xr:uid="{00000000-0005-0000-0000-00004B070000}"/>
    <cellStyle name="Millares 5 4 2 3" xfId="1871" xr:uid="{00000000-0005-0000-0000-00004C070000}"/>
    <cellStyle name="Millares 5 4 2 4" xfId="1872" xr:uid="{00000000-0005-0000-0000-00004D070000}"/>
    <cellStyle name="Millares 5 4 2 5" xfId="1873" xr:uid="{00000000-0005-0000-0000-00004E070000}"/>
    <cellStyle name="Millares 5 4 3" xfId="1874" xr:uid="{00000000-0005-0000-0000-00004F070000}"/>
    <cellStyle name="Millares 5 4 4" xfId="1875" xr:uid="{00000000-0005-0000-0000-000050070000}"/>
    <cellStyle name="Millares 5 4 5" xfId="1876" xr:uid="{00000000-0005-0000-0000-000051070000}"/>
    <cellStyle name="Millares 5 4 6" xfId="1877" xr:uid="{00000000-0005-0000-0000-000052070000}"/>
    <cellStyle name="Millares 5 5" xfId="1878" xr:uid="{00000000-0005-0000-0000-000053070000}"/>
    <cellStyle name="Millares 5 5 2" xfId="1879" xr:uid="{00000000-0005-0000-0000-000054070000}"/>
    <cellStyle name="Millares 5 5 2 2" xfId="1880" xr:uid="{00000000-0005-0000-0000-000055070000}"/>
    <cellStyle name="Millares 5 5 2 3" xfId="1881" xr:uid="{00000000-0005-0000-0000-000056070000}"/>
    <cellStyle name="Millares 5 5 2 4" xfId="1882" xr:uid="{00000000-0005-0000-0000-000057070000}"/>
    <cellStyle name="Millares 5 5 2 5" xfId="1883" xr:uid="{00000000-0005-0000-0000-000058070000}"/>
    <cellStyle name="Millares 5 5 3" xfId="1884" xr:uid="{00000000-0005-0000-0000-000059070000}"/>
    <cellStyle name="Millares 5 5 4" xfId="1885" xr:uid="{00000000-0005-0000-0000-00005A070000}"/>
    <cellStyle name="Millares 5 5 5" xfId="1886" xr:uid="{00000000-0005-0000-0000-00005B070000}"/>
    <cellStyle name="Millares 5 5 6" xfId="1887" xr:uid="{00000000-0005-0000-0000-00005C070000}"/>
    <cellStyle name="Millares 5 6" xfId="1888" xr:uid="{00000000-0005-0000-0000-00005D070000}"/>
    <cellStyle name="Millares 5 7" xfId="1889" xr:uid="{00000000-0005-0000-0000-00005E070000}"/>
    <cellStyle name="Millares 5 8" xfId="1890" xr:uid="{00000000-0005-0000-0000-00005F070000}"/>
    <cellStyle name="Millares 5 9" xfId="1891" xr:uid="{00000000-0005-0000-0000-000060070000}"/>
    <cellStyle name="Millares 6" xfId="1892" xr:uid="{00000000-0005-0000-0000-000061070000}"/>
    <cellStyle name="Millares 6 2" xfId="1893" xr:uid="{00000000-0005-0000-0000-000062070000}"/>
    <cellStyle name="Millares 6 2 2" xfId="1894" xr:uid="{00000000-0005-0000-0000-000063070000}"/>
    <cellStyle name="Millares 6 2 2 2" xfId="1895" xr:uid="{00000000-0005-0000-0000-000064070000}"/>
    <cellStyle name="Millares 6 2 2 3" xfId="1896" xr:uid="{00000000-0005-0000-0000-000065070000}"/>
    <cellStyle name="Millares 6 2 2 4" xfId="1897" xr:uid="{00000000-0005-0000-0000-000066070000}"/>
    <cellStyle name="Millares 6 2 2 5" xfId="1898" xr:uid="{00000000-0005-0000-0000-000067070000}"/>
    <cellStyle name="Millares 6 2 3" xfId="1899" xr:uid="{00000000-0005-0000-0000-000068070000}"/>
    <cellStyle name="Millares 6 2 4" xfId="1900" xr:uid="{00000000-0005-0000-0000-000069070000}"/>
    <cellStyle name="Millares 6 2 5" xfId="1901" xr:uid="{00000000-0005-0000-0000-00006A070000}"/>
    <cellStyle name="Millares 6 2 6" xfId="1902" xr:uid="{00000000-0005-0000-0000-00006B070000}"/>
    <cellStyle name="Millares 6 3" xfId="1903" xr:uid="{00000000-0005-0000-0000-00006C070000}"/>
    <cellStyle name="Millares 6 3 2" xfId="1904" xr:uid="{00000000-0005-0000-0000-00006D070000}"/>
    <cellStyle name="Millares 6 3 2 2" xfId="1905" xr:uid="{00000000-0005-0000-0000-00006E070000}"/>
    <cellStyle name="Millares 6 3 2 3" xfId="1906" xr:uid="{00000000-0005-0000-0000-00006F070000}"/>
    <cellStyle name="Millares 6 3 2 4" xfId="1907" xr:uid="{00000000-0005-0000-0000-000070070000}"/>
    <cellStyle name="Millares 6 3 2 5" xfId="1908" xr:uid="{00000000-0005-0000-0000-000071070000}"/>
    <cellStyle name="Millares 6 3 3" xfId="1909" xr:uid="{00000000-0005-0000-0000-000072070000}"/>
    <cellStyle name="Millares 6 3 4" xfId="1910" xr:uid="{00000000-0005-0000-0000-000073070000}"/>
    <cellStyle name="Millares 6 3 5" xfId="1911" xr:uid="{00000000-0005-0000-0000-000074070000}"/>
    <cellStyle name="Millares 6 3 6" xfId="1912" xr:uid="{00000000-0005-0000-0000-000075070000}"/>
    <cellStyle name="Millares 6 4" xfId="1913" xr:uid="{00000000-0005-0000-0000-000076070000}"/>
    <cellStyle name="Millares 6 4 2" xfId="1914" xr:uid="{00000000-0005-0000-0000-000077070000}"/>
    <cellStyle name="Millares 6 4 2 2" xfId="1915" xr:uid="{00000000-0005-0000-0000-000078070000}"/>
    <cellStyle name="Millares 6 4 2 3" xfId="1916" xr:uid="{00000000-0005-0000-0000-000079070000}"/>
    <cellStyle name="Millares 6 4 2 4" xfId="1917" xr:uid="{00000000-0005-0000-0000-00007A070000}"/>
    <cellStyle name="Millares 6 4 2 5" xfId="1918" xr:uid="{00000000-0005-0000-0000-00007B070000}"/>
    <cellStyle name="Millares 6 4 3" xfId="1919" xr:uid="{00000000-0005-0000-0000-00007C070000}"/>
    <cellStyle name="Millares 6 4 4" xfId="1920" xr:uid="{00000000-0005-0000-0000-00007D070000}"/>
    <cellStyle name="Millares 6 4 5" xfId="1921" xr:uid="{00000000-0005-0000-0000-00007E070000}"/>
    <cellStyle name="Millares 6 4 6" xfId="1922" xr:uid="{00000000-0005-0000-0000-00007F070000}"/>
    <cellStyle name="Millares 6 5" xfId="1923" xr:uid="{00000000-0005-0000-0000-000080070000}"/>
    <cellStyle name="Millares 6 5 2" xfId="1924" xr:uid="{00000000-0005-0000-0000-000081070000}"/>
    <cellStyle name="Millares 6 5 2 2" xfId="1925" xr:uid="{00000000-0005-0000-0000-000082070000}"/>
    <cellStyle name="Millares 6 5 2 3" xfId="1926" xr:uid="{00000000-0005-0000-0000-000083070000}"/>
    <cellStyle name="Millares 6 5 2 4" xfId="1927" xr:uid="{00000000-0005-0000-0000-000084070000}"/>
    <cellStyle name="Millares 6 5 2 5" xfId="1928" xr:uid="{00000000-0005-0000-0000-000085070000}"/>
    <cellStyle name="Millares 6 5 3" xfId="1929" xr:uid="{00000000-0005-0000-0000-000086070000}"/>
    <cellStyle name="Millares 6 5 4" xfId="1930" xr:uid="{00000000-0005-0000-0000-000087070000}"/>
    <cellStyle name="Millares 6 5 5" xfId="1931" xr:uid="{00000000-0005-0000-0000-000088070000}"/>
    <cellStyle name="Millares 6 5 6" xfId="1932" xr:uid="{00000000-0005-0000-0000-000089070000}"/>
    <cellStyle name="Millares 6 6" xfId="1933" xr:uid="{00000000-0005-0000-0000-00008A070000}"/>
    <cellStyle name="Millares 6 7" xfId="1934" xr:uid="{00000000-0005-0000-0000-00008B070000}"/>
    <cellStyle name="Millares 6 8" xfId="1935" xr:uid="{00000000-0005-0000-0000-00008C070000}"/>
    <cellStyle name="Millares 6 9" xfId="1936" xr:uid="{00000000-0005-0000-0000-00008D070000}"/>
    <cellStyle name="Millares 7" xfId="1937" xr:uid="{00000000-0005-0000-0000-00008E070000}"/>
    <cellStyle name="Millares 7 2" xfId="1938" xr:uid="{00000000-0005-0000-0000-00008F070000}"/>
    <cellStyle name="Millares 7 2 2" xfId="1939" xr:uid="{00000000-0005-0000-0000-000090070000}"/>
    <cellStyle name="Millares 7 2 3" xfId="1940" xr:uid="{00000000-0005-0000-0000-000091070000}"/>
    <cellStyle name="Millares 7 2 4" xfId="1941" xr:uid="{00000000-0005-0000-0000-000092070000}"/>
    <cellStyle name="Millares 7 2 5" xfId="1942" xr:uid="{00000000-0005-0000-0000-000093070000}"/>
    <cellStyle name="Millares 7 3" xfId="1943" xr:uid="{00000000-0005-0000-0000-000094070000}"/>
    <cellStyle name="Millares 7 4" xfId="1944" xr:uid="{00000000-0005-0000-0000-000095070000}"/>
    <cellStyle name="Millares 7 5" xfId="1945" xr:uid="{00000000-0005-0000-0000-000096070000}"/>
    <cellStyle name="Millares 7 6" xfId="1946" xr:uid="{00000000-0005-0000-0000-000097070000}"/>
    <cellStyle name="Millares 8" xfId="1947" xr:uid="{00000000-0005-0000-0000-000098070000}"/>
    <cellStyle name="Millares 8 2" xfId="1948" xr:uid="{00000000-0005-0000-0000-000099070000}"/>
    <cellStyle name="Millares 8 2 2" xfId="1949" xr:uid="{00000000-0005-0000-0000-00009A070000}"/>
    <cellStyle name="Millares 8 2 3" xfId="1950" xr:uid="{00000000-0005-0000-0000-00009B070000}"/>
    <cellStyle name="Millares 8 2 4" xfId="1951" xr:uid="{00000000-0005-0000-0000-00009C070000}"/>
    <cellStyle name="Millares 8 2 5" xfId="1952" xr:uid="{00000000-0005-0000-0000-00009D070000}"/>
    <cellStyle name="Millares 8 3" xfId="1953" xr:uid="{00000000-0005-0000-0000-00009E070000}"/>
    <cellStyle name="Millares 8 4" xfId="1954" xr:uid="{00000000-0005-0000-0000-00009F070000}"/>
    <cellStyle name="Millares 8 5" xfId="1955" xr:uid="{00000000-0005-0000-0000-0000A0070000}"/>
    <cellStyle name="Millares 8 6" xfId="1956" xr:uid="{00000000-0005-0000-0000-0000A1070000}"/>
    <cellStyle name="Millares 8 7" xfId="1957" xr:uid="{00000000-0005-0000-0000-0000A2070000}"/>
    <cellStyle name="Millares 9" xfId="1958" xr:uid="{00000000-0005-0000-0000-0000A3070000}"/>
    <cellStyle name="Millares 9 2" xfId="1959" xr:uid="{00000000-0005-0000-0000-0000A4070000}"/>
    <cellStyle name="Millares 9 2 2" xfId="1960" xr:uid="{00000000-0005-0000-0000-0000A5070000}"/>
    <cellStyle name="Millares 9 2 3" xfId="1961" xr:uid="{00000000-0005-0000-0000-0000A6070000}"/>
    <cellStyle name="Millares 9 2 4" xfId="1962" xr:uid="{00000000-0005-0000-0000-0000A7070000}"/>
    <cellStyle name="Millares 9 2 5" xfId="1963" xr:uid="{00000000-0005-0000-0000-0000A8070000}"/>
    <cellStyle name="Millares 9 3" xfId="1964" xr:uid="{00000000-0005-0000-0000-0000A9070000}"/>
    <cellStyle name="Millares 9 4" xfId="1965" xr:uid="{00000000-0005-0000-0000-0000AA070000}"/>
    <cellStyle name="Millares 9 5" xfId="1966" xr:uid="{00000000-0005-0000-0000-0000AB070000}"/>
    <cellStyle name="Millares 9 6" xfId="1967" xr:uid="{00000000-0005-0000-0000-0000AC070000}"/>
    <cellStyle name="Moneda" xfId="2798" builtinId="4"/>
    <cellStyle name="Moneda 2" xfId="3" xr:uid="{00000000-0005-0000-0000-0000AE070000}"/>
    <cellStyle name="Moneda 2 2" xfId="1968" xr:uid="{00000000-0005-0000-0000-0000AF070000}"/>
    <cellStyle name="Moneda 2 3" xfId="1969" xr:uid="{00000000-0005-0000-0000-0000B0070000}"/>
    <cellStyle name="Moneda 2 4" xfId="1970" xr:uid="{00000000-0005-0000-0000-0000B1070000}"/>
    <cellStyle name="Moneda 2 5" xfId="1971" xr:uid="{00000000-0005-0000-0000-0000B2070000}"/>
    <cellStyle name="Moneda 3" xfId="1972" xr:uid="{00000000-0005-0000-0000-0000B3070000}"/>
    <cellStyle name="Moneda 3 2" xfId="1973" xr:uid="{00000000-0005-0000-0000-0000B4070000}"/>
    <cellStyle name="Moneda 3 3" xfId="1974" xr:uid="{00000000-0005-0000-0000-0000B5070000}"/>
    <cellStyle name="Moneda 4" xfId="1975" xr:uid="{00000000-0005-0000-0000-0000B6070000}"/>
    <cellStyle name="Moneda 4 2" xfId="1976" xr:uid="{00000000-0005-0000-0000-0000B7070000}"/>
    <cellStyle name="Moneda 5" xfId="1977" xr:uid="{00000000-0005-0000-0000-0000B8070000}"/>
    <cellStyle name="Moneda 6" xfId="1978" xr:uid="{00000000-0005-0000-0000-0000B9070000}"/>
    <cellStyle name="Neutral 2" xfId="1979" xr:uid="{00000000-0005-0000-0000-0000BA070000}"/>
    <cellStyle name="Neutral 3" xfId="1980" xr:uid="{00000000-0005-0000-0000-0000BB070000}"/>
    <cellStyle name="Neutral 4" xfId="1981" xr:uid="{00000000-0005-0000-0000-0000BC070000}"/>
    <cellStyle name="Neutral 5" xfId="1982" xr:uid="{00000000-0005-0000-0000-0000BD070000}"/>
    <cellStyle name="Neutral 6" xfId="1983" xr:uid="{00000000-0005-0000-0000-0000BE070000}"/>
    <cellStyle name="Normal" xfId="0" builtinId="0"/>
    <cellStyle name="Normal 10" xfId="1984" xr:uid="{00000000-0005-0000-0000-0000C0070000}"/>
    <cellStyle name="Normal 10 2" xfId="1985" xr:uid="{00000000-0005-0000-0000-0000C1070000}"/>
    <cellStyle name="Normal 10 2 2" xfId="1986" xr:uid="{00000000-0005-0000-0000-0000C2070000}"/>
    <cellStyle name="Normal 10 2 3" xfId="1987" xr:uid="{00000000-0005-0000-0000-0000C3070000}"/>
    <cellStyle name="Normal 10 2 4" xfId="1988" xr:uid="{00000000-0005-0000-0000-0000C4070000}"/>
    <cellStyle name="Normal 10 2 5" xfId="1989" xr:uid="{00000000-0005-0000-0000-0000C5070000}"/>
    <cellStyle name="Normal 10 3" xfId="1990" xr:uid="{00000000-0005-0000-0000-0000C6070000}"/>
    <cellStyle name="Normal 10 4" xfId="1991" xr:uid="{00000000-0005-0000-0000-0000C7070000}"/>
    <cellStyle name="Normal 10 5" xfId="1992" xr:uid="{00000000-0005-0000-0000-0000C8070000}"/>
    <cellStyle name="Normal 10 6" xfId="1993" xr:uid="{00000000-0005-0000-0000-0000C9070000}"/>
    <cellStyle name="Normal 11" xfId="1994" xr:uid="{00000000-0005-0000-0000-0000CA070000}"/>
    <cellStyle name="Normal 12" xfId="1995" xr:uid="{00000000-0005-0000-0000-0000CB070000}"/>
    <cellStyle name="Normal 12 2" xfId="1996" xr:uid="{00000000-0005-0000-0000-0000CC070000}"/>
    <cellStyle name="Normal 12 3" xfId="1997" xr:uid="{00000000-0005-0000-0000-0000CD070000}"/>
    <cellStyle name="Normal 12 4" xfId="1998" xr:uid="{00000000-0005-0000-0000-0000CE070000}"/>
    <cellStyle name="Normal 12 5" xfId="1999" xr:uid="{00000000-0005-0000-0000-0000CF070000}"/>
    <cellStyle name="Normal 13" xfId="2000" xr:uid="{00000000-0005-0000-0000-0000D0070000}"/>
    <cellStyle name="Normal 13 2" xfId="2001" xr:uid="{00000000-0005-0000-0000-0000D1070000}"/>
    <cellStyle name="Normal 13 3" xfId="2002" xr:uid="{00000000-0005-0000-0000-0000D2070000}"/>
    <cellStyle name="Normal 13 4" xfId="2003" xr:uid="{00000000-0005-0000-0000-0000D3070000}"/>
    <cellStyle name="Normal 13 5" xfId="2004" xr:uid="{00000000-0005-0000-0000-0000D4070000}"/>
    <cellStyle name="Normal 14" xfId="2005" xr:uid="{00000000-0005-0000-0000-0000D5070000}"/>
    <cellStyle name="Normal 14 2" xfId="2006" xr:uid="{00000000-0005-0000-0000-0000D6070000}"/>
    <cellStyle name="Normal 14 3" xfId="2007" xr:uid="{00000000-0005-0000-0000-0000D7070000}"/>
    <cellStyle name="Normal 14 4" xfId="2008" xr:uid="{00000000-0005-0000-0000-0000D8070000}"/>
    <cellStyle name="Normal 14 5" xfId="2009" xr:uid="{00000000-0005-0000-0000-0000D9070000}"/>
    <cellStyle name="Normal 15" xfId="2010" xr:uid="{00000000-0005-0000-0000-0000DA070000}"/>
    <cellStyle name="Normal 15 2" xfId="2011" xr:uid="{00000000-0005-0000-0000-0000DB070000}"/>
    <cellStyle name="Normal 15 3" xfId="2012" xr:uid="{00000000-0005-0000-0000-0000DC070000}"/>
    <cellStyle name="Normal 15 4" xfId="2013" xr:uid="{00000000-0005-0000-0000-0000DD070000}"/>
    <cellStyle name="Normal 15 5" xfId="2014" xr:uid="{00000000-0005-0000-0000-0000DE070000}"/>
    <cellStyle name="Normal 16" xfId="2015" xr:uid="{00000000-0005-0000-0000-0000DF070000}"/>
    <cellStyle name="Normal 17" xfId="2016" xr:uid="{00000000-0005-0000-0000-0000E0070000}"/>
    <cellStyle name="Normal 18" xfId="2017" xr:uid="{00000000-0005-0000-0000-0000E1070000}"/>
    <cellStyle name="Normal 19" xfId="2018" xr:uid="{00000000-0005-0000-0000-0000E2070000}"/>
    <cellStyle name="Normal 19 2" xfId="2019" xr:uid="{00000000-0005-0000-0000-0000E3070000}"/>
    <cellStyle name="Normal 2" xfId="2020" xr:uid="{00000000-0005-0000-0000-0000E4070000}"/>
    <cellStyle name="Normal 2 10" xfId="2021" xr:uid="{00000000-0005-0000-0000-0000E5070000}"/>
    <cellStyle name="Normal 2 11" xfId="2022" xr:uid="{00000000-0005-0000-0000-0000E6070000}"/>
    <cellStyle name="Normal 2 12" xfId="2023" xr:uid="{00000000-0005-0000-0000-0000E7070000}"/>
    <cellStyle name="Normal 2 12 2" xfId="2024" xr:uid="{00000000-0005-0000-0000-0000E8070000}"/>
    <cellStyle name="Normal 2 2" xfId="2025" xr:uid="{00000000-0005-0000-0000-0000E9070000}"/>
    <cellStyle name="Normal 2 2 2" xfId="2026" xr:uid="{00000000-0005-0000-0000-0000EA070000}"/>
    <cellStyle name="Normal 2 2 2 2" xfId="2027" xr:uid="{00000000-0005-0000-0000-0000EB070000}"/>
    <cellStyle name="Normal 2 2 2 2 2" xfId="2028" xr:uid="{00000000-0005-0000-0000-0000EC070000}"/>
    <cellStyle name="Normal 2 2 2 3" xfId="2029" xr:uid="{00000000-0005-0000-0000-0000ED070000}"/>
    <cellStyle name="Normal 2 2 2 4" xfId="2030" xr:uid="{00000000-0005-0000-0000-0000EE070000}"/>
    <cellStyle name="Normal 2 2 2 5" xfId="2031" xr:uid="{00000000-0005-0000-0000-0000EF070000}"/>
    <cellStyle name="Normal 2 2 3" xfId="2032" xr:uid="{00000000-0005-0000-0000-0000F0070000}"/>
    <cellStyle name="Normal 2 2 3 2" xfId="2033" xr:uid="{00000000-0005-0000-0000-0000F1070000}"/>
    <cellStyle name="Normal 2 2 4" xfId="2034" xr:uid="{00000000-0005-0000-0000-0000F2070000}"/>
    <cellStyle name="Normal 2 2 5" xfId="2035" xr:uid="{00000000-0005-0000-0000-0000F3070000}"/>
    <cellStyle name="Normal 2 2 6" xfId="2036" xr:uid="{00000000-0005-0000-0000-0000F4070000}"/>
    <cellStyle name="Normal 2 2 7" xfId="2037" xr:uid="{00000000-0005-0000-0000-0000F5070000}"/>
    <cellStyle name="Normal 2 2 8" xfId="2038" xr:uid="{00000000-0005-0000-0000-0000F6070000}"/>
    <cellStyle name="Normal 2 2 9" xfId="2039" xr:uid="{00000000-0005-0000-0000-0000F7070000}"/>
    <cellStyle name="Normal 2 3" xfId="2040" xr:uid="{00000000-0005-0000-0000-0000F8070000}"/>
    <cellStyle name="Normal 2 3 2" xfId="2041" xr:uid="{00000000-0005-0000-0000-0000F9070000}"/>
    <cellStyle name="Normal 2 3 2 2" xfId="2042" xr:uid="{00000000-0005-0000-0000-0000FA070000}"/>
    <cellStyle name="Normal 2 3 2 3" xfId="2043" xr:uid="{00000000-0005-0000-0000-0000FB070000}"/>
    <cellStyle name="Normal 2 3 2 4" xfId="2044" xr:uid="{00000000-0005-0000-0000-0000FC070000}"/>
    <cellStyle name="Normal 2 3 2 5" xfId="2045" xr:uid="{00000000-0005-0000-0000-0000FD070000}"/>
    <cellStyle name="Normal 2 3 3" xfId="2046" xr:uid="{00000000-0005-0000-0000-0000FE070000}"/>
    <cellStyle name="Normal 2 3 4" xfId="2047" xr:uid="{00000000-0005-0000-0000-0000FF070000}"/>
    <cellStyle name="Normal 2 3 5" xfId="2048" xr:uid="{00000000-0005-0000-0000-000000080000}"/>
    <cellStyle name="Normal 2 3 6" xfId="2049" xr:uid="{00000000-0005-0000-0000-000001080000}"/>
    <cellStyle name="Normal 2 4" xfId="2050" xr:uid="{00000000-0005-0000-0000-000002080000}"/>
    <cellStyle name="Normal 2 4 2" xfId="2051" xr:uid="{00000000-0005-0000-0000-000003080000}"/>
    <cellStyle name="Normal 2 4 2 2" xfId="2052" xr:uid="{00000000-0005-0000-0000-000004080000}"/>
    <cellStyle name="Normal 2 4 2 3" xfId="2053" xr:uid="{00000000-0005-0000-0000-000005080000}"/>
    <cellStyle name="Normal 2 4 2 4" xfId="2054" xr:uid="{00000000-0005-0000-0000-000006080000}"/>
    <cellStyle name="Normal 2 4 2 5" xfId="2055" xr:uid="{00000000-0005-0000-0000-000007080000}"/>
    <cellStyle name="Normal 2 4 3" xfId="2056" xr:uid="{00000000-0005-0000-0000-000008080000}"/>
    <cellStyle name="Normal 2 4 4" xfId="2057" xr:uid="{00000000-0005-0000-0000-000009080000}"/>
    <cellStyle name="Normal 2 4 5" xfId="2058" xr:uid="{00000000-0005-0000-0000-00000A080000}"/>
    <cellStyle name="Normal 2 4 6" xfId="2059" xr:uid="{00000000-0005-0000-0000-00000B080000}"/>
    <cellStyle name="Normal 2 5" xfId="2060" xr:uid="{00000000-0005-0000-0000-00000C080000}"/>
    <cellStyle name="Normal 2 5 2" xfId="2061" xr:uid="{00000000-0005-0000-0000-00000D080000}"/>
    <cellStyle name="Normal 2 5 2 2" xfId="2062" xr:uid="{00000000-0005-0000-0000-00000E080000}"/>
    <cellStyle name="Normal 2 5 2 3" xfId="2063" xr:uid="{00000000-0005-0000-0000-00000F080000}"/>
    <cellStyle name="Normal 2 5 2 4" xfId="2064" xr:uid="{00000000-0005-0000-0000-000010080000}"/>
    <cellStyle name="Normal 2 5 2 5" xfId="2065" xr:uid="{00000000-0005-0000-0000-000011080000}"/>
    <cellStyle name="Normal 2 5 3" xfId="2066" xr:uid="{00000000-0005-0000-0000-000012080000}"/>
    <cellStyle name="Normal 2 5 4" xfId="2067" xr:uid="{00000000-0005-0000-0000-000013080000}"/>
    <cellStyle name="Normal 2 5 5" xfId="2068" xr:uid="{00000000-0005-0000-0000-000014080000}"/>
    <cellStyle name="Normal 2 5 6" xfId="2069" xr:uid="{00000000-0005-0000-0000-000015080000}"/>
    <cellStyle name="Normal 2 6" xfId="2070" xr:uid="{00000000-0005-0000-0000-000016080000}"/>
    <cellStyle name="Normal 2 6 2" xfId="2071" xr:uid="{00000000-0005-0000-0000-000017080000}"/>
    <cellStyle name="Normal 2 6 3" xfId="2072" xr:uid="{00000000-0005-0000-0000-000018080000}"/>
    <cellStyle name="Normal 2 6 4" xfId="2073" xr:uid="{00000000-0005-0000-0000-000019080000}"/>
    <cellStyle name="Normal 2 6 5" xfId="2074" xr:uid="{00000000-0005-0000-0000-00001A080000}"/>
    <cellStyle name="Normal 2 7" xfId="2075" xr:uid="{00000000-0005-0000-0000-00001B080000}"/>
    <cellStyle name="Normal 2 7 2" xfId="2076" xr:uid="{00000000-0005-0000-0000-00001C080000}"/>
    <cellStyle name="Normal 2 8" xfId="2077" xr:uid="{00000000-0005-0000-0000-00001D080000}"/>
    <cellStyle name="Normal 2 8 2" xfId="2078" xr:uid="{00000000-0005-0000-0000-00001E080000}"/>
    <cellStyle name="Normal 2 9" xfId="2079" xr:uid="{00000000-0005-0000-0000-00001F080000}"/>
    <cellStyle name="Normal 20" xfId="2080" xr:uid="{00000000-0005-0000-0000-000020080000}"/>
    <cellStyle name="Normal 21" xfId="2081" xr:uid="{00000000-0005-0000-0000-000021080000}"/>
    <cellStyle name="Normal 22" xfId="2082" xr:uid="{00000000-0005-0000-0000-000022080000}"/>
    <cellStyle name="Normal 23" xfId="2083" xr:uid="{00000000-0005-0000-0000-000023080000}"/>
    <cellStyle name="Normal 24" xfId="2084" xr:uid="{00000000-0005-0000-0000-000024080000}"/>
    <cellStyle name="Normal 25" xfId="2085" xr:uid="{00000000-0005-0000-0000-000025080000}"/>
    <cellStyle name="Normal 25 2" xfId="2086" xr:uid="{00000000-0005-0000-0000-000026080000}"/>
    <cellStyle name="Normal 25 2 2" xfId="2087" xr:uid="{00000000-0005-0000-0000-000027080000}"/>
    <cellStyle name="Normal 25 3" xfId="2088" xr:uid="{00000000-0005-0000-0000-000028080000}"/>
    <cellStyle name="Normal 25 4" xfId="2089" xr:uid="{00000000-0005-0000-0000-000029080000}"/>
    <cellStyle name="Normal 26" xfId="2090" xr:uid="{00000000-0005-0000-0000-00002A080000}"/>
    <cellStyle name="Normal 27" xfId="2091" xr:uid="{00000000-0005-0000-0000-00002B080000}"/>
    <cellStyle name="Normal 28" xfId="2092" xr:uid="{00000000-0005-0000-0000-00002C080000}"/>
    <cellStyle name="Normal 29" xfId="2093" xr:uid="{00000000-0005-0000-0000-00002D080000}"/>
    <cellStyle name="Normal 3" xfId="2094" xr:uid="{00000000-0005-0000-0000-00002E080000}"/>
    <cellStyle name="Normal 3 10" xfId="2095" xr:uid="{00000000-0005-0000-0000-00002F080000}"/>
    <cellStyle name="Normal 3 11" xfId="2096" xr:uid="{00000000-0005-0000-0000-000030080000}"/>
    <cellStyle name="Normal 3 12" xfId="2097" xr:uid="{00000000-0005-0000-0000-000031080000}"/>
    <cellStyle name="Normal 3 2" xfId="2098" xr:uid="{00000000-0005-0000-0000-000032080000}"/>
    <cellStyle name="Normal 3 2 2" xfId="2099" xr:uid="{00000000-0005-0000-0000-000033080000}"/>
    <cellStyle name="Normal 3 2 2 2" xfId="2100" xr:uid="{00000000-0005-0000-0000-000034080000}"/>
    <cellStyle name="Normal 3 2 2 3" xfId="2101" xr:uid="{00000000-0005-0000-0000-000035080000}"/>
    <cellStyle name="Normal 3 2 2 4" xfId="2102" xr:uid="{00000000-0005-0000-0000-000036080000}"/>
    <cellStyle name="Normal 3 2 2 5" xfId="2103" xr:uid="{00000000-0005-0000-0000-000037080000}"/>
    <cellStyle name="Normal 3 2 3" xfId="2104" xr:uid="{00000000-0005-0000-0000-000038080000}"/>
    <cellStyle name="Normal 3 2 4" xfId="2105" xr:uid="{00000000-0005-0000-0000-000039080000}"/>
    <cellStyle name="Normal 3 2 5" xfId="2106" xr:uid="{00000000-0005-0000-0000-00003A080000}"/>
    <cellStyle name="Normal 3 2 6" xfId="2107" xr:uid="{00000000-0005-0000-0000-00003B080000}"/>
    <cellStyle name="Normal 3 3" xfId="2108" xr:uid="{00000000-0005-0000-0000-00003C080000}"/>
    <cellStyle name="Normal 3 3 2" xfId="2109" xr:uid="{00000000-0005-0000-0000-00003D080000}"/>
    <cellStyle name="Normal 3 3 2 2" xfId="2110" xr:uid="{00000000-0005-0000-0000-00003E080000}"/>
    <cellStyle name="Normal 3 3 2 3" xfId="2111" xr:uid="{00000000-0005-0000-0000-00003F080000}"/>
    <cellStyle name="Normal 3 3 2 4" xfId="2112" xr:uid="{00000000-0005-0000-0000-000040080000}"/>
    <cellStyle name="Normal 3 3 2 5" xfId="2113" xr:uid="{00000000-0005-0000-0000-000041080000}"/>
    <cellStyle name="Normal 3 3 3" xfId="2114" xr:uid="{00000000-0005-0000-0000-000042080000}"/>
    <cellStyle name="Normal 3 3 4" xfId="2115" xr:uid="{00000000-0005-0000-0000-000043080000}"/>
    <cellStyle name="Normal 3 3 5" xfId="2116" xr:uid="{00000000-0005-0000-0000-000044080000}"/>
    <cellStyle name="Normal 3 3 6" xfId="2117" xr:uid="{00000000-0005-0000-0000-000045080000}"/>
    <cellStyle name="Normal 3 4" xfId="2118" xr:uid="{00000000-0005-0000-0000-000046080000}"/>
    <cellStyle name="Normal 3 4 2" xfId="2119" xr:uid="{00000000-0005-0000-0000-000047080000}"/>
    <cellStyle name="Normal 3 4 2 2" xfId="2120" xr:uid="{00000000-0005-0000-0000-000048080000}"/>
    <cellStyle name="Normal 3 4 2 3" xfId="2121" xr:uid="{00000000-0005-0000-0000-000049080000}"/>
    <cellStyle name="Normal 3 4 2 4" xfId="2122" xr:uid="{00000000-0005-0000-0000-00004A080000}"/>
    <cellStyle name="Normal 3 4 2 5" xfId="2123" xr:uid="{00000000-0005-0000-0000-00004B080000}"/>
    <cellStyle name="Normal 3 4 3" xfId="2124" xr:uid="{00000000-0005-0000-0000-00004C080000}"/>
    <cellStyle name="Normal 3 4 4" xfId="2125" xr:uid="{00000000-0005-0000-0000-00004D080000}"/>
    <cellStyle name="Normal 3 4 5" xfId="2126" xr:uid="{00000000-0005-0000-0000-00004E080000}"/>
    <cellStyle name="Normal 3 4 6" xfId="2127" xr:uid="{00000000-0005-0000-0000-00004F080000}"/>
    <cellStyle name="Normal 3 5" xfId="2128" xr:uid="{00000000-0005-0000-0000-000050080000}"/>
    <cellStyle name="Normal 3 5 2" xfId="2129" xr:uid="{00000000-0005-0000-0000-000051080000}"/>
    <cellStyle name="Normal 3 5 2 2" xfId="2130" xr:uid="{00000000-0005-0000-0000-000052080000}"/>
    <cellStyle name="Normal 3 5 2 3" xfId="2131" xr:uid="{00000000-0005-0000-0000-000053080000}"/>
    <cellStyle name="Normal 3 5 2 4" xfId="2132" xr:uid="{00000000-0005-0000-0000-000054080000}"/>
    <cellStyle name="Normal 3 5 2 5" xfId="2133" xr:uid="{00000000-0005-0000-0000-000055080000}"/>
    <cellStyle name="Normal 3 5 3" xfId="2134" xr:uid="{00000000-0005-0000-0000-000056080000}"/>
    <cellStyle name="Normal 3 5 4" xfId="2135" xr:uid="{00000000-0005-0000-0000-000057080000}"/>
    <cellStyle name="Normal 3 5 5" xfId="2136" xr:uid="{00000000-0005-0000-0000-000058080000}"/>
    <cellStyle name="Normal 3 5 6" xfId="2137" xr:uid="{00000000-0005-0000-0000-000059080000}"/>
    <cellStyle name="Normal 3 6" xfId="2138" xr:uid="{00000000-0005-0000-0000-00005A080000}"/>
    <cellStyle name="Normal 3 6 2" xfId="2139" xr:uid="{00000000-0005-0000-0000-00005B080000}"/>
    <cellStyle name="Normal 3 6 3" xfId="2140" xr:uid="{00000000-0005-0000-0000-00005C080000}"/>
    <cellStyle name="Normal 3 6 4" xfId="2141" xr:uid="{00000000-0005-0000-0000-00005D080000}"/>
    <cellStyle name="Normal 3 6 5" xfId="2142" xr:uid="{00000000-0005-0000-0000-00005E080000}"/>
    <cellStyle name="Normal 3 7" xfId="2143" xr:uid="{00000000-0005-0000-0000-00005F080000}"/>
    <cellStyle name="Normal 3 8" xfId="2144" xr:uid="{00000000-0005-0000-0000-000060080000}"/>
    <cellStyle name="Normal 3 9" xfId="2145" xr:uid="{00000000-0005-0000-0000-000061080000}"/>
    <cellStyle name="Normal 30" xfId="2146" xr:uid="{00000000-0005-0000-0000-000062080000}"/>
    <cellStyle name="Normal 31" xfId="2147" xr:uid="{00000000-0005-0000-0000-000063080000}"/>
    <cellStyle name="Normal 32" xfId="2148" xr:uid="{00000000-0005-0000-0000-000064080000}"/>
    <cellStyle name="Normal 33" xfId="2149" xr:uid="{00000000-0005-0000-0000-000065080000}"/>
    <cellStyle name="Normal 34" xfId="2150" xr:uid="{00000000-0005-0000-0000-000066080000}"/>
    <cellStyle name="Normal 35" xfId="2151" xr:uid="{00000000-0005-0000-0000-000067080000}"/>
    <cellStyle name="Normal 36" xfId="2152" xr:uid="{00000000-0005-0000-0000-000068080000}"/>
    <cellStyle name="Normal 37" xfId="2153" xr:uid="{00000000-0005-0000-0000-000069080000}"/>
    <cellStyle name="Normal 38" xfId="2154" xr:uid="{00000000-0005-0000-0000-00006A080000}"/>
    <cellStyle name="Normal 39" xfId="2155" xr:uid="{00000000-0005-0000-0000-00006B080000}"/>
    <cellStyle name="Normal 4" xfId="2156" xr:uid="{00000000-0005-0000-0000-00006C080000}"/>
    <cellStyle name="Normal 4 10" xfId="2157" xr:uid="{00000000-0005-0000-0000-00006D080000}"/>
    <cellStyle name="Normal 4 11" xfId="2158" xr:uid="{00000000-0005-0000-0000-00006E080000}"/>
    <cellStyle name="Normal 4 2" xfId="2159" xr:uid="{00000000-0005-0000-0000-00006F080000}"/>
    <cellStyle name="Normal 4 2 2" xfId="2160" xr:uid="{00000000-0005-0000-0000-000070080000}"/>
    <cellStyle name="Normal 4 2 2 2" xfId="2161" xr:uid="{00000000-0005-0000-0000-000071080000}"/>
    <cellStyle name="Normal 4 2 2 3" xfId="2162" xr:uid="{00000000-0005-0000-0000-000072080000}"/>
    <cellStyle name="Normal 4 2 2 4" xfId="2163" xr:uid="{00000000-0005-0000-0000-000073080000}"/>
    <cellStyle name="Normal 4 2 2 5" xfId="2164" xr:uid="{00000000-0005-0000-0000-000074080000}"/>
    <cellStyle name="Normal 4 2 3" xfId="2165" xr:uid="{00000000-0005-0000-0000-000075080000}"/>
    <cellStyle name="Normal 4 2 4" xfId="2166" xr:uid="{00000000-0005-0000-0000-000076080000}"/>
    <cellStyle name="Normal 4 2 5" xfId="2167" xr:uid="{00000000-0005-0000-0000-000077080000}"/>
    <cellStyle name="Normal 4 2 6" xfId="2168" xr:uid="{00000000-0005-0000-0000-000078080000}"/>
    <cellStyle name="Normal 4 3" xfId="2169" xr:uid="{00000000-0005-0000-0000-000079080000}"/>
    <cellStyle name="Normal 4 3 2" xfId="2170" xr:uid="{00000000-0005-0000-0000-00007A080000}"/>
    <cellStyle name="Normal 4 3 2 2" xfId="2171" xr:uid="{00000000-0005-0000-0000-00007B080000}"/>
    <cellStyle name="Normal 4 3 2 3" xfId="2172" xr:uid="{00000000-0005-0000-0000-00007C080000}"/>
    <cellStyle name="Normal 4 3 2 4" xfId="2173" xr:uid="{00000000-0005-0000-0000-00007D080000}"/>
    <cellStyle name="Normal 4 3 2 5" xfId="2174" xr:uid="{00000000-0005-0000-0000-00007E080000}"/>
    <cellStyle name="Normal 4 3 3" xfId="2175" xr:uid="{00000000-0005-0000-0000-00007F080000}"/>
    <cellStyle name="Normal 4 3 4" xfId="2176" xr:uid="{00000000-0005-0000-0000-000080080000}"/>
    <cellStyle name="Normal 4 3 5" xfId="2177" xr:uid="{00000000-0005-0000-0000-000081080000}"/>
    <cellStyle name="Normal 4 3 6" xfId="2178" xr:uid="{00000000-0005-0000-0000-000082080000}"/>
    <cellStyle name="Normal 4 4" xfId="2179" xr:uid="{00000000-0005-0000-0000-000083080000}"/>
    <cellStyle name="Normal 4 4 2" xfId="2180" xr:uid="{00000000-0005-0000-0000-000084080000}"/>
    <cellStyle name="Normal 4 4 2 2" xfId="2181" xr:uid="{00000000-0005-0000-0000-000085080000}"/>
    <cellStyle name="Normal 4 4 2 3" xfId="2182" xr:uid="{00000000-0005-0000-0000-000086080000}"/>
    <cellStyle name="Normal 4 4 2 4" xfId="2183" xr:uid="{00000000-0005-0000-0000-000087080000}"/>
    <cellStyle name="Normal 4 4 2 5" xfId="2184" xr:uid="{00000000-0005-0000-0000-000088080000}"/>
    <cellStyle name="Normal 4 4 3" xfId="2185" xr:uid="{00000000-0005-0000-0000-000089080000}"/>
    <cellStyle name="Normal 4 4 4" xfId="2186" xr:uid="{00000000-0005-0000-0000-00008A080000}"/>
    <cellStyle name="Normal 4 4 5" xfId="2187" xr:uid="{00000000-0005-0000-0000-00008B080000}"/>
    <cellStyle name="Normal 4 4 6" xfId="2188" xr:uid="{00000000-0005-0000-0000-00008C080000}"/>
    <cellStyle name="Normal 4 5" xfId="2189" xr:uid="{00000000-0005-0000-0000-00008D080000}"/>
    <cellStyle name="Normal 4 5 2" xfId="2190" xr:uid="{00000000-0005-0000-0000-00008E080000}"/>
    <cellStyle name="Normal 4 5 2 2" xfId="2191" xr:uid="{00000000-0005-0000-0000-00008F080000}"/>
    <cellStyle name="Normal 4 5 2 3" xfId="2192" xr:uid="{00000000-0005-0000-0000-000090080000}"/>
    <cellStyle name="Normal 4 5 2 4" xfId="2193" xr:uid="{00000000-0005-0000-0000-000091080000}"/>
    <cellStyle name="Normal 4 5 2 5" xfId="2194" xr:uid="{00000000-0005-0000-0000-000092080000}"/>
    <cellStyle name="Normal 4 5 3" xfId="2195" xr:uid="{00000000-0005-0000-0000-000093080000}"/>
    <cellStyle name="Normal 4 5 4" xfId="2196" xr:uid="{00000000-0005-0000-0000-000094080000}"/>
    <cellStyle name="Normal 4 5 5" xfId="2197" xr:uid="{00000000-0005-0000-0000-000095080000}"/>
    <cellStyle name="Normal 4 5 6" xfId="2198" xr:uid="{00000000-0005-0000-0000-000096080000}"/>
    <cellStyle name="Normal 4 6" xfId="2199" xr:uid="{00000000-0005-0000-0000-000097080000}"/>
    <cellStyle name="Normal 4 7" xfId="2200" xr:uid="{00000000-0005-0000-0000-000098080000}"/>
    <cellStyle name="Normal 4 8" xfId="2201" xr:uid="{00000000-0005-0000-0000-000099080000}"/>
    <cellStyle name="Normal 4 9" xfId="2202" xr:uid="{00000000-0005-0000-0000-00009A080000}"/>
    <cellStyle name="Normal 40" xfId="2203" xr:uid="{00000000-0005-0000-0000-00009B080000}"/>
    <cellStyle name="Normal 40 2" xfId="2204" xr:uid="{00000000-0005-0000-0000-00009C080000}"/>
    <cellStyle name="Normal 41" xfId="2205" xr:uid="{00000000-0005-0000-0000-00009D080000}"/>
    <cellStyle name="Normal 42" xfId="2206" xr:uid="{00000000-0005-0000-0000-00009E080000}"/>
    <cellStyle name="Normal 43" xfId="2207" xr:uid="{00000000-0005-0000-0000-00009F080000}"/>
    <cellStyle name="Normal 44" xfId="2208" xr:uid="{00000000-0005-0000-0000-0000A0080000}"/>
    <cellStyle name="Normal 45" xfId="2209" xr:uid="{00000000-0005-0000-0000-0000A1080000}"/>
    <cellStyle name="Normal 46" xfId="2210" xr:uid="{00000000-0005-0000-0000-0000A2080000}"/>
    <cellStyle name="Normal 47" xfId="2211" xr:uid="{00000000-0005-0000-0000-0000A3080000}"/>
    <cellStyle name="Normal 48" xfId="2212" xr:uid="{00000000-0005-0000-0000-0000A4080000}"/>
    <cellStyle name="Normal 49" xfId="2213" xr:uid="{00000000-0005-0000-0000-0000A5080000}"/>
    <cellStyle name="Normal 5" xfId="2214" xr:uid="{00000000-0005-0000-0000-0000A6080000}"/>
    <cellStyle name="Normal 5 2" xfId="2215" xr:uid="{00000000-0005-0000-0000-0000A7080000}"/>
    <cellStyle name="Normal 5 2 2" xfId="2216" xr:uid="{00000000-0005-0000-0000-0000A8080000}"/>
    <cellStyle name="Normal 5 3" xfId="2217" xr:uid="{00000000-0005-0000-0000-0000A9080000}"/>
    <cellStyle name="Normal 5 4" xfId="2218" xr:uid="{00000000-0005-0000-0000-0000AA080000}"/>
    <cellStyle name="Normal 5 5" xfId="2219" xr:uid="{00000000-0005-0000-0000-0000AB080000}"/>
    <cellStyle name="Normal 5 6" xfId="2220" xr:uid="{00000000-0005-0000-0000-0000AC080000}"/>
    <cellStyle name="Normal 50" xfId="2221" xr:uid="{00000000-0005-0000-0000-0000AD080000}"/>
    <cellStyle name="Normal 51" xfId="2222" xr:uid="{00000000-0005-0000-0000-0000AE080000}"/>
    <cellStyle name="Normal 52" xfId="2223" xr:uid="{00000000-0005-0000-0000-0000AF080000}"/>
    <cellStyle name="Normal 53" xfId="2224" xr:uid="{00000000-0005-0000-0000-0000B0080000}"/>
    <cellStyle name="Normal 54" xfId="2225" xr:uid="{00000000-0005-0000-0000-0000B1080000}"/>
    <cellStyle name="Normal 55" xfId="2226" xr:uid="{00000000-0005-0000-0000-0000B2080000}"/>
    <cellStyle name="Normal 56" xfId="2227" xr:uid="{00000000-0005-0000-0000-0000B3080000}"/>
    <cellStyle name="Normal 57" xfId="2228" xr:uid="{00000000-0005-0000-0000-0000B4080000}"/>
    <cellStyle name="Normal 58" xfId="2229" xr:uid="{00000000-0005-0000-0000-0000B5080000}"/>
    <cellStyle name="Normal 59" xfId="2230" xr:uid="{00000000-0005-0000-0000-0000B6080000}"/>
    <cellStyle name="Normal 6" xfId="2231" xr:uid="{00000000-0005-0000-0000-0000B7080000}"/>
    <cellStyle name="Normal 6 10" xfId="2232" xr:uid="{00000000-0005-0000-0000-0000B8080000}"/>
    <cellStyle name="Normal 6 2" xfId="2233" xr:uid="{00000000-0005-0000-0000-0000B9080000}"/>
    <cellStyle name="Normal 6 2 2" xfId="2234" xr:uid="{00000000-0005-0000-0000-0000BA080000}"/>
    <cellStyle name="Normal 6 2 2 2" xfId="2235" xr:uid="{00000000-0005-0000-0000-0000BB080000}"/>
    <cellStyle name="Normal 6 2 2 3" xfId="2236" xr:uid="{00000000-0005-0000-0000-0000BC080000}"/>
    <cellStyle name="Normal 6 2 2 4" xfId="2237" xr:uid="{00000000-0005-0000-0000-0000BD080000}"/>
    <cellStyle name="Normal 6 2 2 5" xfId="2238" xr:uid="{00000000-0005-0000-0000-0000BE080000}"/>
    <cellStyle name="Normal 6 2 3" xfId="2239" xr:uid="{00000000-0005-0000-0000-0000BF080000}"/>
    <cellStyle name="Normal 6 2 4" xfId="2240" xr:uid="{00000000-0005-0000-0000-0000C0080000}"/>
    <cellStyle name="Normal 6 2 5" xfId="2241" xr:uid="{00000000-0005-0000-0000-0000C1080000}"/>
    <cellStyle name="Normal 6 2 6" xfId="2242" xr:uid="{00000000-0005-0000-0000-0000C2080000}"/>
    <cellStyle name="Normal 6 3" xfId="2243" xr:uid="{00000000-0005-0000-0000-0000C3080000}"/>
    <cellStyle name="Normal 6 3 2" xfId="2244" xr:uid="{00000000-0005-0000-0000-0000C4080000}"/>
    <cellStyle name="Normal 6 3 2 2" xfId="2245" xr:uid="{00000000-0005-0000-0000-0000C5080000}"/>
    <cellStyle name="Normal 6 3 2 3" xfId="2246" xr:uid="{00000000-0005-0000-0000-0000C6080000}"/>
    <cellStyle name="Normal 6 3 2 4" xfId="2247" xr:uid="{00000000-0005-0000-0000-0000C7080000}"/>
    <cellStyle name="Normal 6 3 2 5" xfId="2248" xr:uid="{00000000-0005-0000-0000-0000C8080000}"/>
    <cellStyle name="Normal 6 3 3" xfId="2249" xr:uid="{00000000-0005-0000-0000-0000C9080000}"/>
    <cellStyle name="Normal 6 3 4" xfId="2250" xr:uid="{00000000-0005-0000-0000-0000CA080000}"/>
    <cellStyle name="Normal 6 3 5" xfId="2251" xr:uid="{00000000-0005-0000-0000-0000CB080000}"/>
    <cellStyle name="Normal 6 3 6" xfId="2252" xr:uid="{00000000-0005-0000-0000-0000CC080000}"/>
    <cellStyle name="Normal 6 4" xfId="2253" xr:uid="{00000000-0005-0000-0000-0000CD080000}"/>
    <cellStyle name="Normal 6 4 2" xfId="2254" xr:uid="{00000000-0005-0000-0000-0000CE080000}"/>
    <cellStyle name="Normal 6 4 2 2" xfId="2255" xr:uid="{00000000-0005-0000-0000-0000CF080000}"/>
    <cellStyle name="Normal 6 4 2 3" xfId="2256" xr:uid="{00000000-0005-0000-0000-0000D0080000}"/>
    <cellStyle name="Normal 6 4 2 4" xfId="2257" xr:uid="{00000000-0005-0000-0000-0000D1080000}"/>
    <cellStyle name="Normal 6 4 2 5" xfId="2258" xr:uid="{00000000-0005-0000-0000-0000D2080000}"/>
    <cellStyle name="Normal 6 4 3" xfId="2259" xr:uid="{00000000-0005-0000-0000-0000D3080000}"/>
    <cellStyle name="Normal 6 4 4" xfId="2260" xr:uid="{00000000-0005-0000-0000-0000D4080000}"/>
    <cellStyle name="Normal 6 4 5" xfId="2261" xr:uid="{00000000-0005-0000-0000-0000D5080000}"/>
    <cellStyle name="Normal 6 4 6" xfId="2262" xr:uid="{00000000-0005-0000-0000-0000D6080000}"/>
    <cellStyle name="Normal 6 5" xfId="2263" xr:uid="{00000000-0005-0000-0000-0000D7080000}"/>
    <cellStyle name="Normal 6 5 2" xfId="2264" xr:uid="{00000000-0005-0000-0000-0000D8080000}"/>
    <cellStyle name="Normal 6 5 2 2" xfId="2265" xr:uid="{00000000-0005-0000-0000-0000D9080000}"/>
    <cellStyle name="Normal 6 5 2 3" xfId="2266" xr:uid="{00000000-0005-0000-0000-0000DA080000}"/>
    <cellStyle name="Normal 6 5 2 4" xfId="2267" xr:uid="{00000000-0005-0000-0000-0000DB080000}"/>
    <cellStyle name="Normal 6 5 2 5" xfId="2268" xr:uid="{00000000-0005-0000-0000-0000DC080000}"/>
    <cellStyle name="Normal 6 5 3" xfId="2269" xr:uid="{00000000-0005-0000-0000-0000DD080000}"/>
    <cellStyle name="Normal 6 5 4" xfId="2270" xr:uid="{00000000-0005-0000-0000-0000DE080000}"/>
    <cellStyle name="Normal 6 5 5" xfId="2271" xr:uid="{00000000-0005-0000-0000-0000DF080000}"/>
    <cellStyle name="Normal 6 5 6" xfId="2272" xr:uid="{00000000-0005-0000-0000-0000E0080000}"/>
    <cellStyle name="Normal 6 6" xfId="2273" xr:uid="{00000000-0005-0000-0000-0000E1080000}"/>
    <cellStyle name="Normal 6 6 2" xfId="2274" xr:uid="{00000000-0005-0000-0000-0000E2080000}"/>
    <cellStyle name="Normal 6 6 3" xfId="2275" xr:uid="{00000000-0005-0000-0000-0000E3080000}"/>
    <cellStyle name="Normal 6 6 4" xfId="2276" xr:uid="{00000000-0005-0000-0000-0000E4080000}"/>
    <cellStyle name="Normal 6 6 5" xfId="2277" xr:uid="{00000000-0005-0000-0000-0000E5080000}"/>
    <cellStyle name="Normal 6 7" xfId="2278" xr:uid="{00000000-0005-0000-0000-0000E6080000}"/>
    <cellStyle name="Normal 6 8" xfId="2279" xr:uid="{00000000-0005-0000-0000-0000E7080000}"/>
    <cellStyle name="Normal 6 9" xfId="2280" xr:uid="{00000000-0005-0000-0000-0000E8080000}"/>
    <cellStyle name="Normal 60" xfId="2281" xr:uid="{00000000-0005-0000-0000-0000E9080000}"/>
    <cellStyle name="Normal 61" xfId="2282" xr:uid="{00000000-0005-0000-0000-0000EA080000}"/>
    <cellStyle name="Normal 62" xfId="2283" xr:uid="{00000000-0005-0000-0000-0000EB080000}"/>
    <cellStyle name="Normal 63" xfId="2284" xr:uid="{00000000-0005-0000-0000-0000EC080000}"/>
    <cellStyle name="Normal 64" xfId="2285" xr:uid="{00000000-0005-0000-0000-0000ED080000}"/>
    <cellStyle name="Normal 65" xfId="2286" xr:uid="{00000000-0005-0000-0000-0000EE080000}"/>
    <cellStyle name="Normal 66" xfId="2287" xr:uid="{00000000-0005-0000-0000-0000EF080000}"/>
    <cellStyle name="Normal 67" xfId="2288" xr:uid="{00000000-0005-0000-0000-0000F0080000}"/>
    <cellStyle name="Normal 68" xfId="2289" xr:uid="{00000000-0005-0000-0000-0000F1080000}"/>
    <cellStyle name="Normal 69" xfId="2290" xr:uid="{00000000-0005-0000-0000-0000F2080000}"/>
    <cellStyle name="Normal 7" xfId="2291" xr:uid="{00000000-0005-0000-0000-0000F3080000}"/>
    <cellStyle name="Normal 7 2" xfId="2292" xr:uid="{00000000-0005-0000-0000-0000F4080000}"/>
    <cellStyle name="Normal 7 3" xfId="2293" xr:uid="{00000000-0005-0000-0000-0000F5080000}"/>
    <cellStyle name="Normal 7 4" xfId="2294" xr:uid="{00000000-0005-0000-0000-0000F6080000}"/>
    <cellStyle name="Normal 7 5" xfId="2295" xr:uid="{00000000-0005-0000-0000-0000F7080000}"/>
    <cellStyle name="Normal 70" xfId="2296" xr:uid="{00000000-0005-0000-0000-0000F8080000}"/>
    <cellStyle name="Normal 71" xfId="2297" xr:uid="{00000000-0005-0000-0000-0000F9080000}"/>
    <cellStyle name="Normal 72" xfId="2298" xr:uid="{00000000-0005-0000-0000-0000FA080000}"/>
    <cellStyle name="Normal 73" xfId="2299" xr:uid="{00000000-0005-0000-0000-0000FB080000}"/>
    <cellStyle name="Normal 8" xfId="2300" xr:uid="{00000000-0005-0000-0000-0000FC080000}"/>
    <cellStyle name="Normal 8 2" xfId="2301" xr:uid="{00000000-0005-0000-0000-0000FD080000}"/>
    <cellStyle name="Normal 8 2 2" xfId="2302" xr:uid="{00000000-0005-0000-0000-0000FE080000}"/>
    <cellStyle name="Normal 8 2 3" xfId="2303" xr:uid="{00000000-0005-0000-0000-0000FF080000}"/>
    <cellStyle name="Normal 8 2 4" xfId="2304" xr:uid="{00000000-0005-0000-0000-000000090000}"/>
    <cellStyle name="Normal 8 2 5" xfId="2305" xr:uid="{00000000-0005-0000-0000-000001090000}"/>
    <cellStyle name="Normal 8 3" xfId="2306" xr:uid="{00000000-0005-0000-0000-000002090000}"/>
    <cellStyle name="Normal 8 4" xfId="2307" xr:uid="{00000000-0005-0000-0000-000003090000}"/>
    <cellStyle name="Normal 8 5" xfId="2308" xr:uid="{00000000-0005-0000-0000-000004090000}"/>
    <cellStyle name="Normal 8 6" xfId="2309" xr:uid="{00000000-0005-0000-0000-000005090000}"/>
    <cellStyle name="Normal 9" xfId="2310" xr:uid="{00000000-0005-0000-0000-000006090000}"/>
    <cellStyle name="Normal 9 2" xfId="2311" xr:uid="{00000000-0005-0000-0000-000007090000}"/>
    <cellStyle name="Normal 9 2 2" xfId="2312" xr:uid="{00000000-0005-0000-0000-000008090000}"/>
    <cellStyle name="Normal 9 2 3" xfId="2313" xr:uid="{00000000-0005-0000-0000-000009090000}"/>
    <cellStyle name="Normal 9 2 4" xfId="2314" xr:uid="{00000000-0005-0000-0000-00000A090000}"/>
    <cellStyle name="Normal 9 2 5" xfId="2315" xr:uid="{00000000-0005-0000-0000-00000B090000}"/>
    <cellStyle name="Normal 9 3" xfId="2316" xr:uid="{00000000-0005-0000-0000-00000C090000}"/>
    <cellStyle name="Normal 9 4" xfId="2317" xr:uid="{00000000-0005-0000-0000-00000D090000}"/>
    <cellStyle name="Normal 9 5" xfId="2318" xr:uid="{00000000-0005-0000-0000-00000E090000}"/>
    <cellStyle name="Normal 9 6" xfId="2319" xr:uid="{00000000-0005-0000-0000-00000F090000}"/>
    <cellStyle name="Notas 10" xfId="2320" xr:uid="{00000000-0005-0000-0000-000010090000}"/>
    <cellStyle name="Notas 10 2" xfId="2321" xr:uid="{00000000-0005-0000-0000-000011090000}"/>
    <cellStyle name="Notas 10 2 2" xfId="2322" xr:uid="{00000000-0005-0000-0000-000012090000}"/>
    <cellStyle name="Notas 10 2 3" xfId="2323" xr:uid="{00000000-0005-0000-0000-000013090000}"/>
    <cellStyle name="Notas 10 2 4" xfId="2324" xr:uid="{00000000-0005-0000-0000-000014090000}"/>
    <cellStyle name="Notas 10 2 5" xfId="2325" xr:uid="{00000000-0005-0000-0000-000015090000}"/>
    <cellStyle name="Notas 10 3" xfId="2326" xr:uid="{00000000-0005-0000-0000-000016090000}"/>
    <cellStyle name="Notas 10 4" xfId="2327" xr:uid="{00000000-0005-0000-0000-000017090000}"/>
    <cellStyle name="Notas 10 5" xfId="2328" xr:uid="{00000000-0005-0000-0000-000018090000}"/>
    <cellStyle name="Notas 10 6" xfId="2329" xr:uid="{00000000-0005-0000-0000-000019090000}"/>
    <cellStyle name="Notas 11" xfId="2330" xr:uid="{00000000-0005-0000-0000-00001A090000}"/>
    <cellStyle name="Notas 11 2" xfId="2331" xr:uid="{00000000-0005-0000-0000-00001B090000}"/>
    <cellStyle name="Notas 11 2 2" xfId="2332" xr:uid="{00000000-0005-0000-0000-00001C090000}"/>
    <cellStyle name="Notas 11 2 3" xfId="2333" xr:uid="{00000000-0005-0000-0000-00001D090000}"/>
    <cellStyle name="Notas 11 2 4" xfId="2334" xr:uid="{00000000-0005-0000-0000-00001E090000}"/>
    <cellStyle name="Notas 11 2 5" xfId="2335" xr:uid="{00000000-0005-0000-0000-00001F090000}"/>
    <cellStyle name="Notas 11 3" xfId="2336" xr:uid="{00000000-0005-0000-0000-000020090000}"/>
    <cellStyle name="Notas 11 4" xfId="2337" xr:uid="{00000000-0005-0000-0000-000021090000}"/>
    <cellStyle name="Notas 11 5" xfId="2338" xr:uid="{00000000-0005-0000-0000-000022090000}"/>
    <cellStyle name="Notas 11 6" xfId="2339" xr:uid="{00000000-0005-0000-0000-000023090000}"/>
    <cellStyle name="Notas 12" xfId="2340" xr:uid="{00000000-0005-0000-0000-000024090000}"/>
    <cellStyle name="Notas 12 2" xfId="2341" xr:uid="{00000000-0005-0000-0000-000025090000}"/>
    <cellStyle name="Notas 12 2 2" xfId="2342" xr:uid="{00000000-0005-0000-0000-000026090000}"/>
    <cellStyle name="Notas 12 2 3" xfId="2343" xr:uid="{00000000-0005-0000-0000-000027090000}"/>
    <cellStyle name="Notas 12 2 4" xfId="2344" xr:uid="{00000000-0005-0000-0000-000028090000}"/>
    <cellStyle name="Notas 12 2 5" xfId="2345" xr:uid="{00000000-0005-0000-0000-000029090000}"/>
    <cellStyle name="Notas 12 3" xfId="2346" xr:uid="{00000000-0005-0000-0000-00002A090000}"/>
    <cellStyle name="Notas 12 4" xfId="2347" xr:uid="{00000000-0005-0000-0000-00002B090000}"/>
    <cellStyle name="Notas 12 5" xfId="2348" xr:uid="{00000000-0005-0000-0000-00002C090000}"/>
    <cellStyle name="Notas 12 6" xfId="2349" xr:uid="{00000000-0005-0000-0000-00002D090000}"/>
    <cellStyle name="Notas 13" xfId="2350" xr:uid="{00000000-0005-0000-0000-00002E090000}"/>
    <cellStyle name="Notas 13 2" xfId="2351" xr:uid="{00000000-0005-0000-0000-00002F090000}"/>
    <cellStyle name="Notas 13 2 2" xfId="2352" xr:uid="{00000000-0005-0000-0000-000030090000}"/>
    <cellStyle name="Notas 13 2 3" xfId="2353" xr:uid="{00000000-0005-0000-0000-000031090000}"/>
    <cellStyle name="Notas 13 2 4" xfId="2354" xr:uid="{00000000-0005-0000-0000-000032090000}"/>
    <cellStyle name="Notas 13 2 5" xfId="2355" xr:uid="{00000000-0005-0000-0000-000033090000}"/>
    <cellStyle name="Notas 13 3" xfId="2356" xr:uid="{00000000-0005-0000-0000-000034090000}"/>
    <cellStyle name="Notas 13 4" xfId="2357" xr:uid="{00000000-0005-0000-0000-000035090000}"/>
    <cellStyle name="Notas 13 5" xfId="2358" xr:uid="{00000000-0005-0000-0000-000036090000}"/>
    <cellStyle name="Notas 13 6" xfId="2359" xr:uid="{00000000-0005-0000-0000-000037090000}"/>
    <cellStyle name="Notas 14" xfId="2360" xr:uid="{00000000-0005-0000-0000-000038090000}"/>
    <cellStyle name="Notas 14 2" xfId="2361" xr:uid="{00000000-0005-0000-0000-000039090000}"/>
    <cellStyle name="Notas 14 2 2" xfId="2362" xr:uid="{00000000-0005-0000-0000-00003A090000}"/>
    <cellStyle name="Notas 14 2 3" xfId="2363" xr:uid="{00000000-0005-0000-0000-00003B090000}"/>
    <cellStyle name="Notas 14 2 4" xfId="2364" xr:uid="{00000000-0005-0000-0000-00003C090000}"/>
    <cellStyle name="Notas 14 2 5" xfId="2365" xr:uid="{00000000-0005-0000-0000-00003D090000}"/>
    <cellStyle name="Notas 14 3" xfId="2366" xr:uid="{00000000-0005-0000-0000-00003E090000}"/>
    <cellStyle name="Notas 14 4" xfId="2367" xr:uid="{00000000-0005-0000-0000-00003F090000}"/>
    <cellStyle name="Notas 14 5" xfId="2368" xr:uid="{00000000-0005-0000-0000-000040090000}"/>
    <cellStyle name="Notas 14 6" xfId="2369" xr:uid="{00000000-0005-0000-0000-000041090000}"/>
    <cellStyle name="Notas 15" xfId="2370" xr:uid="{00000000-0005-0000-0000-000042090000}"/>
    <cellStyle name="Notas 15 2" xfId="2371" xr:uid="{00000000-0005-0000-0000-000043090000}"/>
    <cellStyle name="Notas 15 3" xfId="2372" xr:uid="{00000000-0005-0000-0000-000044090000}"/>
    <cellStyle name="Notas 15 4" xfId="2373" xr:uid="{00000000-0005-0000-0000-000045090000}"/>
    <cellStyle name="Notas 15 5" xfId="2374" xr:uid="{00000000-0005-0000-0000-000046090000}"/>
    <cellStyle name="Notas 16" xfId="2375" xr:uid="{00000000-0005-0000-0000-000047090000}"/>
    <cellStyle name="Notas 16 2" xfId="2376" xr:uid="{00000000-0005-0000-0000-000048090000}"/>
    <cellStyle name="Notas 16 3" xfId="2377" xr:uid="{00000000-0005-0000-0000-000049090000}"/>
    <cellStyle name="Notas 16 4" xfId="2378" xr:uid="{00000000-0005-0000-0000-00004A090000}"/>
    <cellStyle name="Notas 16 5" xfId="2379" xr:uid="{00000000-0005-0000-0000-00004B090000}"/>
    <cellStyle name="Notas 17" xfId="2380" xr:uid="{00000000-0005-0000-0000-00004C090000}"/>
    <cellStyle name="Notas 17 2" xfId="2381" xr:uid="{00000000-0005-0000-0000-00004D090000}"/>
    <cellStyle name="Notas 17 3" xfId="2382" xr:uid="{00000000-0005-0000-0000-00004E090000}"/>
    <cellStyle name="Notas 17 4" xfId="2383" xr:uid="{00000000-0005-0000-0000-00004F090000}"/>
    <cellStyle name="Notas 17 5" xfId="2384" xr:uid="{00000000-0005-0000-0000-000050090000}"/>
    <cellStyle name="Notas 18" xfId="2385" xr:uid="{00000000-0005-0000-0000-000051090000}"/>
    <cellStyle name="Notas 18 2" xfId="2386" xr:uid="{00000000-0005-0000-0000-000052090000}"/>
    <cellStyle name="Notas 18 3" xfId="2387" xr:uid="{00000000-0005-0000-0000-000053090000}"/>
    <cellStyle name="Notas 18 4" xfId="2388" xr:uid="{00000000-0005-0000-0000-000054090000}"/>
    <cellStyle name="Notas 18 5" xfId="2389" xr:uid="{00000000-0005-0000-0000-000055090000}"/>
    <cellStyle name="Notas 19" xfId="2390" xr:uid="{00000000-0005-0000-0000-000056090000}"/>
    <cellStyle name="Notas 19 2" xfId="2391" xr:uid="{00000000-0005-0000-0000-000057090000}"/>
    <cellStyle name="Notas 19 3" xfId="2392" xr:uid="{00000000-0005-0000-0000-000058090000}"/>
    <cellStyle name="Notas 19 4" xfId="2393" xr:uid="{00000000-0005-0000-0000-000059090000}"/>
    <cellStyle name="Notas 19 5" xfId="2394" xr:uid="{00000000-0005-0000-0000-00005A090000}"/>
    <cellStyle name="Notas 2" xfId="2395" xr:uid="{00000000-0005-0000-0000-00005B090000}"/>
    <cellStyle name="Notas 2 10" xfId="2396" xr:uid="{00000000-0005-0000-0000-00005C090000}"/>
    <cellStyle name="Notas 2 2" xfId="2397" xr:uid="{00000000-0005-0000-0000-00005D090000}"/>
    <cellStyle name="Notas 2 2 2" xfId="2398" xr:uid="{00000000-0005-0000-0000-00005E090000}"/>
    <cellStyle name="Notas 2 2 2 2" xfId="2399" xr:uid="{00000000-0005-0000-0000-00005F090000}"/>
    <cellStyle name="Notas 2 2 2 3" xfId="2400" xr:uid="{00000000-0005-0000-0000-000060090000}"/>
    <cellStyle name="Notas 2 2 2 4" xfId="2401" xr:uid="{00000000-0005-0000-0000-000061090000}"/>
    <cellStyle name="Notas 2 2 2 5" xfId="2402" xr:uid="{00000000-0005-0000-0000-000062090000}"/>
    <cellStyle name="Notas 2 2 3" xfId="2403" xr:uid="{00000000-0005-0000-0000-000063090000}"/>
    <cellStyle name="Notas 2 2 4" xfId="2404" xr:uid="{00000000-0005-0000-0000-000064090000}"/>
    <cellStyle name="Notas 2 2 5" xfId="2405" xr:uid="{00000000-0005-0000-0000-000065090000}"/>
    <cellStyle name="Notas 2 2 6" xfId="2406" xr:uid="{00000000-0005-0000-0000-000066090000}"/>
    <cellStyle name="Notas 2 3" xfId="2407" xr:uid="{00000000-0005-0000-0000-000067090000}"/>
    <cellStyle name="Notas 2 3 2" xfId="2408" xr:uid="{00000000-0005-0000-0000-000068090000}"/>
    <cellStyle name="Notas 2 3 2 2" xfId="2409" xr:uid="{00000000-0005-0000-0000-000069090000}"/>
    <cellStyle name="Notas 2 3 2 3" xfId="2410" xr:uid="{00000000-0005-0000-0000-00006A090000}"/>
    <cellStyle name="Notas 2 3 2 4" xfId="2411" xr:uid="{00000000-0005-0000-0000-00006B090000}"/>
    <cellStyle name="Notas 2 3 2 5" xfId="2412" xr:uid="{00000000-0005-0000-0000-00006C090000}"/>
    <cellStyle name="Notas 2 3 3" xfId="2413" xr:uid="{00000000-0005-0000-0000-00006D090000}"/>
    <cellStyle name="Notas 2 3 4" xfId="2414" xr:uid="{00000000-0005-0000-0000-00006E090000}"/>
    <cellStyle name="Notas 2 3 5" xfId="2415" xr:uid="{00000000-0005-0000-0000-00006F090000}"/>
    <cellStyle name="Notas 2 3 6" xfId="2416" xr:uid="{00000000-0005-0000-0000-000070090000}"/>
    <cellStyle name="Notas 2 4" xfId="2417" xr:uid="{00000000-0005-0000-0000-000071090000}"/>
    <cellStyle name="Notas 2 4 2" xfId="2418" xr:uid="{00000000-0005-0000-0000-000072090000}"/>
    <cellStyle name="Notas 2 4 2 2" xfId="2419" xr:uid="{00000000-0005-0000-0000-000073090000}"/>
    <cellStyle name="Notas 2 4 2 3" xfId="2420" xr:uid="{00000000-0005-0000-0000-000074090000}"/>
    <cellStyle name="Notas 2 4 2 4" xfId="2421" xr:uid="{00000000-0005-0000-0000-000075090000}"/>
    <cellStyle name="Notas 2 4 2 5" xfId="2422" xr:uid="{00000000-0005-0000-0000-000076090000}"/>
    <cellStyle name="Notas 2 4 3" xfId="2423" xr:uid="{00000000-0005-0000-0000-000077090000}"/>
    <cellStyle name="Notas 2 4 4" xfId="2424" xr:uid="{00000000-0005-0000-0000-000078090000}"/>
    <cellStyle name="Notas 2 4 5" xfId="2425" xr:uid="{00000000-0005-0000-0000-000079090000}"/>
    <cellStyle name="Notas 2 4 6" xfId="2426" xr:uid="{00000000-0005-0000-0000-00007A090000}"/>
    <cellStyle name="Notas 2 5" xfId="2427" xr:uid="{00000000-0005-0000-0000-00007B090000}"/>
    <cellStyle name="Notas 2 5 2" xfId="2428" xr:uid="{00000000-0005-0000-0000-00007C090000}"/>
    <cellStyle name="Notas 2 5 2 2" xfId="2429" xr:uid="{00000000-0005-0000-0000-00007D090000}"/>
    <cellStyle name="Notas 2 5 2 3" xfId="2430" xr:uid="{00000000-0005-0000-0000-00007E090000}"/>
    <cellStyle name="Notas 2 5 2 4" xfId="2431" xr:uid="{00000000-0005-0000-0000-00007F090000}"/>
    <cellStyle name="Notas 2 5 2 5" xfId="2432" xr:uid="{00000000-0005-0000-0000-000080090000}"/>
    <cellStyle name="Notas 2 5 3" xfId="2433" xr:uid="{00000000-0005-0000-0000-000081090000}"/>
    <cellStyle name="Notas 2 5 4" xfId="2434" xr:uid="{00000000-0005-0000-0000-000082090000}"/>
    <cellStyle name="Notas 2 5 5" xfId="2435" xr:uid="{00000000-0005-0000-0000-000083090000}"/>
    <cellStyle name="Notas 2 5 6" xfId="2436" xr:uid="{00000000-0005-0000-0000-000084090000}"/>
    <cellStyle name="Notas 2 6" xfId="2437" xr:uid="{00000000-0005-0000-0000-000085090000}"/>
    <cellStyle name="Notas 2 6 2" xfId="2438" xr:uid="{00000000-0005-0000-0000-000086090000}"/>
    <cellStyle name="Notas 2 6 3" xfId="2439" xr:uid="{00000000-0005-0000-0000-000087090000}"/>
    <cellStyle name="Notas 2 6 4" xfId="2440" xr:uid="{00000000-0005-0000-0000-000088090000}"/>
    <cellStyle name="Notas 2 6 5" xfId="2441" xr:uid="{00000000-0005-0000-0000-000089090000}"/>
    <cellStyle name="Notas 2 7" xfId="2442" xr:uid="{00000000-0005-0000-0000-00008A090000}"/>
    <cellStyle name="Notas 2 8" xfId="2443" xr:uid="{00000000-0005-0000-0000-00008B090000}"/>
    <cellStyle name="Notas 2 9" xfId="2444" xr:uid="{00000000-0005-0000-0000-00008C090000}"/>
    <cellStyle name="Notas 20" xfId="2445" xr:uid="{00000000-0005-0000-0000-00008D090000}"/>
    <cellStyle name="Notas 20 2" xfId="2446" xr:uid="{00000000-0005-0000-0000-00008E090000}"/>
    <cellStyle name="Notas 20 3" xfId="2447" xr:uid="{00000000-0005-0000-0000-00008F090000}"/>
    <cellStyle name="Notas 20 4" xfId="2448" xr:uid="{00000000-0005-0000-0000-000090090000}"/>
    <cellStyle name="Notas 20 5" xfId="2449" xr:uid="{00000000-0005-0000-0000-000091090000}"/>
    <cellStyle name="Notas 21" xfId="2450" xr:uid="{00000000-0005-0000-0000-000092090000}"/>
    <cellStyle name="Notas 21 2" xfId="2451" xr:uid="{00000000-0005-0000-0000-000093090000}"/>
    <cellStyle name="Notas 21 3" xfId="2452" xr:uid="{00000000-0005-0000-0000-000094090000}"/>
    <cellStyle name="Notas 21 4" xfId="2453" xr:uid="{00000000-0005-0000-0000-000095090000}"/>
    <cellStyle name="Notas 21 5" xfId="2454" xr:uid="{00000000-0005-0000-0000-000096090000}"/>
    <cellStyle name="Notas 22" xfId="2455" xr:uid="{00000000-0005-0000-0000-000097090000}"/>
    <cellStyle name="Notas 22 2" xfId="2456" xr:uid="{00000000-0005-0000-0000-000098090000}"/>
    <cellStyle name="Notas 22 3" xfId="2457" xr:uid="{00000000-0005-0000-0000-000099090000}"/>
    <cellStyle name="Notas 22 4" xfId="2458" xr:uid="{00000000-0005-0000-0000-00009A090000}"/>
    <cellStyle name="Notas 22 5" xfId="2459" xr:uid="{00000000-0005-0000-0000-00009B090000}"/>
    <cellStyle name="Notas 23" xfId="2460" xr:uid="{00000000-0005-0000-0000-00009C090000}"/>
    <cellStyle name="Notas 24" xfId="2461" xr:uid="{00000000-0005-0000-0000-00009D090000}"/>
    <cellStyle name="Notas 25" xfId="2462" xr:uid="{00000000-0005-0000-0000-00009E090000}"/>
    <cellStyle name="Notas 26" xfId="2463" xr:uid="{00000000-0005-0000-0000-00009F090000}"/>
    <cellStyle name="Notas 27" xfId="2464" xr:uid="{00000000-0005-0000-0000-0000A0090000}"/>
    <cellStyle name="Notas 28" xfId="2465" xr:uid="{00000000-0005-0000-0000-0000A1090000}"/>
    <cellStyle name="Notas 29" xfId="2466" xr:uid="{00000000-0005-0000-0000-0000A2090000}"/>
    <cellStyle name="Notas 3" xfId="2467" xr:uid="{00000000-0005-0000-0000-0000A3090000}"/>
    <cellStyle name="Notas 3 10" xfId="2468" xr:uid="{00000000-0005-0000-0000-0000A4090000}"/>
    <cellStyle name="Notas 3 2" xfId="2469" xr:uid="{00000000-0005-0000-0000-0000A5090000}"/>
    <cellStyle name="Notas 3 2 2" xfId="2470" xr:uid="{00000000-0005-0000-0000-0000A6090000}"/>
    <cellStyle name="Notas 3 2 2 2" xfId="2471" xr:uid="{00000000-0005-0000-0000-0000A7090000}"/>
    <cellStyle name="Notas 3 2 2 3" xfId="2472" xr:uid="{00000000-0005-0000-0000-0000A8090000}"/>
    <cellStyle name="Notas 3 2 2 4" xfId="2473" xr:uid="{00000000-0005-0000-0000-0000A9090000}"/>
    <cellStyle name="Notas 3 2 2 5" xfId="2474" xr:uid="{00000000-0005-0000-0000-0000AA090000}"/>
    <cellStyle name="Notas 3 2 3" xfId="2475" xr:uid="{00000000-0005-0000-0000-0000AB090000}"/>
    <cellStyle name="Notas 3 2 4" xfId="2476" xr:uid="{00000000-0005-0000-0000-0000AC090000}"/>
    <cellStyle name="Notas 3 2 5" xfId="2477" xr:uid="{00000000-0005-0000-0000-0000AD090000}"/>
    <cellStyle name="Notas 3 2 6" xfId="2478" xr:uid="{00000000-0005-0000-0000-0000AE090000}"/>
    <cellStyle name="Notas 3 3" xfId="2479" xr:uid="{00000000-0005-0000-0000-0000AF090000}"/>
    <cellStyle name="Notas 3 3 2" xfId="2480" xr:uid="{00000000-0005-0000-0000-0000B0090000}"/>
    <cellStyle name="Notas 3 3 2 2" xfId="2481" xr:uid="{00000000-0005-0000-0000-0000B1090000}"/>
    <cellStyle name="Notas 3 3 2 3" xfId="2482" xr:uid="{00000000-0005-0000-0000-0000B2090000}"/>
    <cellStyle name="Notas 3 3 2 4" xfId="2483" xr:uid="{00000000-0005-0000-0000-0000B3090000}"/>
    <cellStyle name="Notas 3 3 2 5" xfId="2484" xr:uid="{00000000-0005-0000-0000-0000B4090000}"/>
    <cellStyle name="Notas 3 3 3" xfId="2485" xr:uid="{00000000-0005-0000-0000-0000B5090000}"/>
    <cellStyle name="Notas 3 3 4" xfId="2486" xr:uid="{00000000-0005-0000-0000-0000B6090000}"/>
    <cellStyle name="Notas 3 3 5" xfId="2487" xr:uid="{00000000-0005-0000-0000-0000B7090000}"/>
    <cellStyle name="Notas 3 3 6" xfId="2488" xr:uid="{00000000-0005-0000-0000-0000B8090000}"/>
    <cellStyle name="Notas 3 4" xfId="2489" xr:uid="{00000000-0005-0000-0000-0000B9090000}"/>
    <cellStyle name="Notas 3 4 2" xfId="2490" xr:uid="{00000000-0005-0000-0000-0000BA090000}"/>
    <cellStyle name="Notas 3 4 2 2" xfId="2491" xr:uid="{00000000-0005-0000-0000-0000BB090000}"/>
    <cellStyle name="Notas 3 4 2 3" xfId="2492" xr:uid="{00000000-0005-0000-0000-0000BC090000}"/>
    <cellStyle name="Notas 3 4 2 4" xfId="2493" xr:uid="{00000000-0005-0000-0000-0000BD090000}"/>
    <cellStyle name="Notas 3 4 2 5" xfId="2494" xr:uid="{00000000-0005-0000-0000-0000BE090000}"/>
    <cellStyle name="Notas 3 4 3" xfId="2495" xr:uid="{00000000-0005-0000-0000-0000BF090000}"/>
    <cellStyle name="Notas 3 4 4" xfId="2496" xr:uid="{00000000-0005-0000-0000-0000C0090000}"/>
    <cellStyle name="Notas 3 4 5" xfId="2497" xr:uid="{00000000-0005-0000-0000-0000C1090000}"/>
    <cellStyle name="Notas 3 4 6" xfId="2498" xr:uid="{00000000-0005-0000-0000-0000C2090000}"/>
    <cellStyle name="Notas 3 5" xfId="2499" xr:uid="{00000000-0005-0000-0000-0000C3090000}"/>
    <cellStyle name="Notas 3 5 2" xfId="2500" xr:uid="{00000000-0005-0000-0000-0000C4090000}"/>
    <cellStyle name="Notas 3 5 2 2" xfId="2501" xr:uid="{00000000-0005-0000-0000-0000C5090000}"/>
    <cellStyle name="Notas 3 5 2 3" xfId="2502" xr:uid="{00000000-0005-0000-0000-0000C6090000}"/>
    <cellStyle name="Notas 3 5 2 4" xfId="2503" xr:uid="{00000000-0005-0000-0000-0000C7090000}"/>
    <cellStyle name="Notas 3 5 2 5" xfId="2504" xr:uid="{00000000-0005-0000-0000-0000C8090000}"/>
    <cellStyle name="Notas 3 5 3" xfId="2505" xr:uid="{00000000-0005-0000-0000-0000C9090000}"/>
    <cellStyle name="Notas 3 5 4" xfId="2506" xr:uid="{00000000-0005-0000-0000-0000CA090000}"/>
    <cellStyle name="Notas 3 5 5" xfId="2507" xr:uid="{00000000-0005-0000-0000-0000CB090000}"/>
    <cellStyle name="Notas 3 5 6" xfId="2508" xr:uid="{00000000-0005-0000-0000-0000CC090000}"/>
    <cellStyle name="Notas 3 6" xfId="2509" xr:uid="{00000000-0005-0000-0000-0000CD090000}"/>
    <cellStyle name="Notas 3 6 2" xfId="2510" xr:uid="{00000000-0005-0000-0000-0000CE090000}"/>
    <cellStyle name="Notas 3 6 3" xfId="2511" xr:uid="{00000000-0005-0000-0000-0000CF090000}"/>
    <cellStyle name="Notas 3 6 4" xfId="2512" xr:uid="{00000000-0005-0000-0000-0000D0090000}"/>
    <cellStyle name="Notas 3 6 5" xfId="2513" xr:uid="{00000000-0005-0000-0000-0000D1090000}"/>
    <cellStyle name="Notas 3 7" xfId="2514" xr:uid="{00000000-0005-0000-0000-0000D2090000}"/>
    <cellStyle name="Notas 3 8" xfId="2515" xr:uid="{00000000-0005-0000-0000-0000D3090000}"/>
    <cellStyle name="Notas 3 9" xfId="2516" xr:uid="{00000000-0005-0000-0000-0000D4090000}"/>
    <cellStyle name="Notas 30" xfId="2517" xr:uid="{00000000-0005-0000-0000-0000D5090000}"/>
    <cellStyle name="Notas 31" xfId="2518" xr:uid="{00000000-0005-0000-0000-0000D6090000}"/>
    <cellStyle name="Notas 32" xfId="2519" xr:uid="{00000000-0005-0000-0000-0000D7090000}"/>
    <cellStyle name="Notas 33" xfId="2520" xr:uid="{00000000-0005-0000-0000-0000D8090000}"/>
    <cellStyle name="Notas 34" xfId="2521" xr:uid="{00000000-0005-0000-0000-0000D9090000}"/>
    <cellStyle name="Notas 35" xfId="2522" xr:uid="{00000000-0005-0000-0000-0000DA090000}"/>
    <cellStyle name="Notas 36" xfId="2523" xr:uid="{00000000-0005-0000-0000-0000DB090000}"/>
    <cellStyle name="Notas 37" xfId="2524" xr:uid="{00000000-0005-0000-0000-0000DC090000}"/>
    <cellStyle name="Notas 4" xfId="2525" xr:uid="{00000000-0005-0000-0000-0000DD090000}"/>
    <cellStyle name="Notas 4 10" xfId="2526" xr:uid="{00000000-0005-0000-0000-0000DE090000}"/>
    <cellStyle name="Notas 4 2" xfId="2527" xr:uid="{00000000-0005-0000-0000-0000DF090000}"/>
    <cellStyle name="Notas 4 2 2" xfId="2528" xr:uid="{00000000-0005-0000-0000-0000E0090000}"/>
    <cellStyle name="Notas 4 2 2 2" xfId="2529" xr:uid="{00000000-0005-0000-0000-0000E1090000}"/>
    <cellStyle name="Notas 4 2 2 3" xfId="2530" xr:uid="{00000000-0005-0000-0000-0000E2090000}"/>
    <cellStyle name="Notas 4 2 2 4" xfId="2531" xr:uid="{00000000-0005-0000-0000-0000E3090000}"/>
    <cellStyle name="Notas 4 2 2 5" xfId="2532" xr:uid="{00000000-0005-0000-0000-0000E4090000}"/>
    <cellStyle name="Notas 4 2 3" xfId="2533" xr:uid="{00000000-0005-0000-0000-0000E5090000}"/>
    <cellStyle name="Notas 4 2 4" xfId="2534" xr:uid="{00000000-0005-0000-0000-0000E6090000}"/>
    <cellStyle name="Notas 4 2 5" xfId="2535" xr:uid="{00000000-0005-0000-0000-0000E7090000}"/>
    <cellStyle name="Notas 4 2 6" xfId="2536" xr:uid="{00000000-0005-0000-0000-0000E8090000}"/>
    <cellStyle name="Notas 4 3" xfId="2537" xr:uid="{00000000-0005-0000-0000-0000E9090000}"/>
    <cellStyle name="Notas 4 3 2" xfId="2538" xr:uid="{00000000-0005-0000-0000-0000EA090000}"/>
    <cellStyle name="Notas 4 3 2 2" xfId="2539" xr:uid="{00000000-0005-0000-0000-0000EB090000}"/>
    <cellStyle name="Notas 4 3 2 3" xfId="2540" xr:uid="{00000000-0005-0000-0000-0000EC090000}"/>
    <cellStyle name="Notas 4 3 2 4" xfId="2541" xr:uid="{00000000-0005-0000-0000-0000ED090000}"/>
    <cellStyle name="Notas 4 3 2 5" xfId="2542" xr:uid="{00000000-0005-0000-0000-0000EE090000}"/>
    <cellStyle name="Notas 4 3 3" xfId="2543" xr:uid="{00000000-0005-0000-0000-0000EF090000}"/>
    <cellStyle name="Notas 4 3 4" xfId="2544" xr:uid="{00000000-0005-0000-0000-0000F0090000}"/>
    <cellStyle name="Notas 4 3 5" xfId="2545" xr:uid="{00000000-0005-0000-0000-0000F1090000}"/>
    <cellStyle name="Notas 4 3 6" xfId="2546" xr:uid="{00000000-0005-0000-0000-0000F2090000}"/>
    <cellStyle name="Notas 4 4" xfId="2547" xr:uid="{00000000-0005-0000-0000-0000F3090000}"/>
    <cellStyle name="Notas 4 4 2" xfId="2548" xr:uid="{00000000-0005-0000-0000-0000F4090000}"/>
    <cellStyle name="Notas 4 4 2 2" xfId="2549" xr:uid="{00000000-0005-0000-0000-0000F5090000}"/>
    <cellStyle name="Notas 4 4 2 3" xfId="2550" xr:uid="{00000000-0005-0000-0000-0000F6090000}"/>
    <cellStyle name="Notas 4 4 2 4" xfId="2551" xr:uid="{00000000-0005-0000-0000-0000F7090000}"/>
    <cellStyle name="Notas 4 4 2 5" xfId="2552" xr:uid="{00000000-0005-0000-0000-0000F8090000}"/>
    <cellStyle name="Notas 4 4 3" xfId="2553" xr:uid="{00000000-0005-0000-0000-0000F9090000}"/>
    <cellStyle name="Notas 4 4 4" xfId="2554" xr:uid="{00000000-0005-0000-0000-0000FA090000}"/>
    <cellStyle name="Notas 4 4 5" xfId="2555" xr:uid="{00000000-0005-0000-0000-0000FB090000}"/>
    <cellStyle name="Notas 4 4 6" xfId="2556" xr:uid="{00000000-0005-0000-0000-0000FC090000}"/>
    <cellStyle name="Notas 4 5" xfId="2557" xr:uid="{00000000-0005-0000-0000-0000FD090000}"/>
    <cellStyle name="Notas 4 5 2" xfId="2558" xr:uid="{00000000-0005-0000-0000-0000FE090000}"/>
    <cellStyle name="Notas 4 5 2 2" xfId="2559" xr:uid="{00000000-0005-0000-0000-0000FF090000}"/>
    <cellStyle name="Notas 4 5 2 3" xfId="2560" xr:uid="{00000000-0005-0000-0000-0000000A0000}"/>
    <cellStyle name="Notas 4 5 2 4" xfId="2561" xr:uid="{00000000-0005-0000-0000-0000010A0000}"/>
    <cellStyle name="Notas 4 5 2 5" xfId="2562" xr:uid="{00000000-0005-0000-0000-0000020A0000}"/>
    <cellStyle name="Notas 4 5 3" xfId="2563" xr:uid="{00000000-0005-0000-0000-0000030A0000}"/>
    <cellStyle name="Notas 4 5 4" xfId="2564" xr:uid="{00000000-0005-0000-0000-0000040A0000}"/>
    <cellStyle name="Notas 4 5 5" xfId="2565" xr:uid="{00000000-0005-0000-0000-0000050A0000}"/>
    <cellStyle name="Notas 4 5 6" xfId="2566" xr:uid="{00000000-0005-0000-0000-0000060A0000}"/>
    <cellStyle name="Notas 4 6" xfId="2567" xr:uid="{00000000-0005-0000-0000-0000070A0000}"/>
    <cellStyle name="Notas 4 6 2" xfId="2568" xr:uid="{00000000-0005-0000-0000-0000080A0000}"/>
    <cellStyle name="Notas 4 6 3" xfId="2569" xr:uid="{00000000-0005-0000-0000-0000090A0000}"/>
    <cellStyle name="Notas 4 6 4" xfId="2570" xr:uid="{00000000-0005-0000-0000-00000A0A0000}"/>
    <cellStyle name="Notas 4 6 5" xfId="2571" xr:uid="{00000000-0005-0000-0000-00000B0A0000}"/>
    <cellStyle name="Notas 4 7" xfId="2572" xr:uid="{00000000-0005-0000-0000-00000C0A0000}"/>
    <cellStyle name="Notas 4 8" xfId="2573" xr:uid="{00000000-0005-0000-0000-00000D0A0000}"/>
    <cellStyle name="Notas 4 9" xfId="2574" xr:uid="{00000000-0005-0000-0000-00000E0A0000}"/>
    <cellStyle name="Notas 5" xfId="2575" xr:uid="{00000000-0005-0000-0000-00000F0A0000}"/>
    <cellStyle name="Notas 5 10" xfId="2576" xr:uid="{00000000-0005-0000-0000-0000100A0000}"/>
    <cellStyle name="Notas 5 2" xfId="2577" xr:uid="{00000000-0005-0000-0000-0000110A0000}"/>
    <cellStyle name="Notas 5 2 2" xfId="2578" xr:uid="{00000000-0005-0000-0000-0000120A0000}"/>
    <cellStyle name="Notas 5 2 2 2" xfId="2579" xr:uid="{00000000-0005-0000-0000-0000130A0000}"/>
    <cellStyle name="Notas 5 2 2 3" xfId="2580" xr:uid="{00000000-0005-0000-0000-0000140A0000}"/>
    <cellStyle name="Notas 5 2 2 4" xfId="2581" xr:uid="{00000000-0005-0000-0000-0000150A0000}"/>
    <cellStyle name="Notas 5 2 2 5" xfId="2582" xr:uid="{00000000-0005-0000-0000-0000160A0000}"/>
    <cellStyle name="Notas 5 2 3" xfId="2583" xr:uid="{00000000-0005-0000-0000-0000170A0000}"/>
    <cellStyle name="Notas 5 2 4" xfId="2584" xr:uid="{00000000-0005-0000-0000-0000180A0000}"/>
    <cellStyle name="Notas 5 2 5" xfId="2585" xr:uid="{00000000-0005-0000-0000-0000190A0000}"/>
    <cellStyle name="Notas 5 2 6" xfId="2586" xr:uid="{00000000-0005-0000-0000-00001A0A0000}"/>
    <cellStyle name="Notas 5 3" xfId="2587" xr:uid="{00000000-0005-0000-0000-00001B0A0000}"/>
    <cellStyle name="Notas 5 3 2" xfId="2588" xr:uid="{00000000-0005-0000-0000-00001C0A0000}"/>
    <cellStyle name="Notas 5 3 2 2" xfId="2589" xr:uid="{00000000-0005-0000-0000-00001D0A0000}"/>
    <cellStyle name="Notas 5 3 2 3" xfId="2590" xr:uid="{00000000-0005-0000-0000-00001E0A0000}"/>
    <cellStyle name="Notas 5 3 2 4" xfId="2591" xr:uid="{00000000-0005-0000-0000-00001F0A0000}"/>
    <cellStyle name="Notas 5 3 2 5" xfId="2592" xr:uid="{00000000-0005-0000-0000-0000200A0000}"/>
    <cellStyle name="Notas 5 3 3" xfId="2593" xr:uid="{00000000-0005-0000-0000-0000210A0000}"/>
    <cellStyle name="Notas 5 3 4" xfId="2594" xr:uid="{00000000-0005-0000-0000-0000220A0000}"/>
    <cellStyle name="Notas 5 3 5" xfId="2595" xr:uid="{00000000-0005-0000-0000-0000230A0000}"/>
    <cellStyle name="Notas 5 3 6" xfId="2596" xr:uid="{00000000-0005-0000-0000-0000240A0000}"/>
    <cellStyle name="Notas 5 4" xfId="2597" xr:uid="{00000000-0005-0000-0000-0000250A0000}"/>
    <cellStyle name="Notas 5 4 2" xfId="2598" xr:uid="{00000000-0005-0000-0000-0000260A0000}"/>
    <cellStyle name="Notas 5 4 2 2" xfId="2599" xr:uid="{00000000-0005-0000-0000-0000270A0000}"/>
    <cellStyle name="Notas 5 4 2 3" xfId="2600" xr:uid="{00000000-0005-0000-0000-0000280A0000}"/>
    <cellStyle name="Notas 5 4 2 4" xfId="2601" xr:uid="{00000000-0005-0000-0000-0000290A0000}"/>
    <cellStyle name="Notas 5 4 2 5" xfId="2602" xr:uid="{00000000-0005-0000-0000-00002A0A0000}"/>
    <cellStyle name="Notas 5 4 3" xfId="2603" xr:uid="{00000000-0005-0000-0000-00002B0A0000}"/>
    <cellStyle name="Notas 5 4 4" xfId="2604" xr:uid="{00000000-0005-0000-0000-00002C0A0000}"/>
    <cellStyle name="Notas 5 4 5" xfId="2605" xr:uid="{00000000-0005-0000-0000-00002D0A0000}"/>
    <cellStyle name="Notas 5 4 6" xfId="2606" xr:uid="{00000000-0005-0000-0000-00002E0A0000}"/>
    <cellStyle name="Notas 5 5" xfId="2607" xr:uid="{00000000-0005-0000-0000-00002F0A0000}"/>
    <cellStyle name="Notas 5 5 2" xfId="2608" xr:uid="{00000000-0005-0000-0000-0000300A0000}"/>
    <cellStyle name="Notas 5 5 2 2" xfId="2609" xr:uid="{00000000-0005-0000-0000-0000310A0000}"/>
    <cellStyle name="Notas 5 5 2 3" xfId="2610" xr:uid="{00000000-0005-0000-0000-0000320A0000}"/>
    <cellStyle name="Notas 5 5 2 4" xfId="2611" xr:uid="{00000000-0005-0000-0000-0000330A0000}"/>
    <cellStyle name="Notas 5 5 2 5" xfId="2612" xr:uid="{00000000-0005-0000-0000-0000340A0000}"/>
    <cellStyle name="Notas 5 5 3" xfId="2613" xr:uid="{00000000-0005-0000-0000-0000350A0000}"/>
    <cellStyle name="Notas 5 5 4" xfId="2614" xr:uid="{00000000-0005-0000-0000-0000360A0000}"/>
    <cellStyle name="Notas 5 5 5" xfId="2615" xr:uid="{00000000-0005-0000-0000-0000370A0000}"/>
    <cellStyle name="Notas 5 5 6" xfId="2616" xr:uid="{00000000-0005-0000-0000-0000380A0000}"/>
    <cellStyle name="Notas 5 6" xfId="2617" xr:uid="{00000000-0005-0000-0000-0000390A0000}"/>
    <cellStyle name="Notas 5 6 2" xfId="2618" xr:uid="{00000000-0005-0000-0000-00003A0A0000}"/>
    <cellStyle name="Notas 5 6 3" xfId="2619" xr:uid="{00000000-0005-0000-0000-00003B0A0000}"/>
    <cellStyle name="Notas 5 6 4" xfId="2620" xr:uid="{00000000-0005-0000-0000-00003C0A0000}"/>
    <cellStyle name="Notas 5 6 5" xfId="2621" xr:uid="{00000000-0005-0000-0000-00003D0A0000}"/>
    <cellStyle name="Notas 5 7" xfId="2622" xr:uid="{00000000-0005-0000-0000-00003E0A0000}"/>
    <cellStyle name="Notas 5 8" xfId="2623" xr:uid="{00000000-0005-0000-0000-00003F0A0000}"/>
    <cellStyle name="Notas 5 9" xfId="2624" xr:uid="{00000000-0005-0000-0000-0000400A0000}"/>
    <cellStyle name="Notas 6" xfId="2625" xr:uid="{00000000-0005-0000-0000-0000410A0000}"/>
    <cellStyle name="Notas 6 10" xfId="2626" xr:uid="{00000000-0005-0000-0000-0000420A0000}"/>
    <cellStyle name="Notas 6 2" xfId="2627" xr:uid="{00000000-0005-0000-0000-0000430A0000}"/>
    <cellStyle name="Notas 6 2 2" xfId="2628" xr:uid="{00000000-0005-0000-0000-0000440A0000}"/>
    <cellStyle name="Notas 6 2 2 2" xfId="2629" xr:uid="{00000000-0005-0000-0000-0000450A0000}"/>
    <cellStyle name="Notas 6 2 2 3" xfId="2630" xr:uid="{00000000-0005-0000-0000-0000460A0000}"/>
    <cellStyle name="Notas 6 2 2 4" xfId="2631" xr:uid="{00000000-0005-0000-0000-0000470A0000}"/>
    <cellStyle name="Notas 6 2 2 5" xfId="2632" xr:uid="{00000000-0005-0000-0000-0000480A0000}"/>
    <cellStyle name="Notas 6 2 3" xfId="2633" xr:uid="{00000000-0005-0000-0000-0000490A0000}"/>
    <cellStyle name="Notas 6 2 4" xfId="2634" xr:uid="{00000000-0005-0000-0000-00004A0A0000}"/>
    <cellStyle name="Notas 6 2 5" xfId="2635" xr:uid="{00000000-0005-0000-0000-00004B0A0000}"/>
    <cellStyle name="Notas 6 2 6" xfId="2636" xr:uid="{00000000-0005-0000-0000-00004C0A0000}"/>
    <cellStyle name="Notas 6 3" xfId="2637" xr:uid="{00000000-0005-0000-0000-00004D0A0000}"/>
    <cellStyle name="Notas 6 3 2" xfId="2638" xr:uid="{00000000-0005-0000-0000-00004E0A0000}"/>
    <cellStyle name="Notas 6 3 2 2" xfId="2639" xr:uid="{00000000-0005-0000-0000-00004F0A0000}"/>
    <cellStyle name="Notas 6 3 2 3" xfId="2640" xr:uid="{00000000-0005-0000-0000-0000500A0000}"/>
    <cellStyle name="Notas 6 3 2 4" xfId="2641" xr:uid="{00000000-0005-0000-0000-0000510A0000}"/>
    <cellStyle name="Notas 6 3 2 5" xfId="2642" xr:uid="{00000000-0005-0000-0000-0000520A0000}"/>
    <cellStyle name="Notas 6 3 3" xfId="2643" xr:uid="{00000000-0005-0000-0000-0000530A0000}"/>
    <cellStyle name="Notas 6 3 4" xfId="2644" xr:uid="{00000000-0005-0000-0000-0000540A0000}"/>
    <cellStyle name="Notas 6 3 5" xfId="2645" xr:uid="{00000000-0005-0000-0000-0000550A0000}"/>
    <cellStyle name="Notas 6 3 6" xfId="2646" xr:uid="{00000000-0005-0000-0000-0000560A0000}"/>
    <cellStyle name="Notas 6 4" xfId="2647" xr:uid="{00000000-0005-0000-0000-0000570A0000}"/>
    <cellStyle name="Notas 6 4 2" xfId="2648" xr:uid="{00000000-0005-0000-0000-0000580A0000}"/>
    <cellStyle name="Notas 6 4 2 2" xfId="2649" xr:uid="{00000000-0005-0000-0000-0000590A0000}"/>
    <cellStyle name="Notas 6 4 2 3" xfId="2650" xr:uid="{00000000-0005-0000-0000-00005A0A0000}"/>
    <cellStyle name="Notas 6 4 2 4" xfId="2651" xr:uid="{00000000-0005-0000-0000-00005B0A0000}"/>
    <cellStyle name="Notas 6 4 2 5" xfId="2652" xr:uid="{00000000-0005-0000-0000-00005C0A0000}"/>
    <cellStyle name="Notas 6 4 3" xfId="2653" xr:uid="{00000000-0005-0000-0000-00005D0A0000}"/>
    <cellStyle name="Notas 6 4 4" xfId="2654" xr:uid="{00000000-0005-0000-0000-00005E0A0000}"/>
    <cellStyle name="Notas 6 4 5" xfId="2655" xr:uid="{00000000-0005-0000-0000-00005F0A0000}"/>
    <cellStyle name="Notas 6 4 6" xfId="2656" xr:uid="{00000000-0005-0000-0000-0000600A0000}"/>
    <cellStyle name="Notas 6 5" xfId="2657" xr:uid="{00000000-0005-0000-0000-0000610A0000}"/>
    <cellStyle name="Notas 6 5 2" xfId="2658" xr:uid="{00000000-0005-0000-0000-0000620A0000}"/>
    <cellStyle name="Notas 6 5 2 2" xfId="2659" xr:uid="{00000000-0005-0000-0000-0000630A0000}"/>
    <cellStyle name="Notas 6 5 2 3" xfId="2660" xr:uid="{00000000-0005-0000-0000-0000640A0000}"/>
    <cellStyle name="Notas 6 5 2 4" xfId="2661" xr:uid="{00000000-0005-0000-0000-0000650A0000}"/>
    <cellStyle name="Notas 6 5 2 5" xfId="2662" xr:uid="{00000000-0005-0000-0000-0000660A0000}"/>
    <cellStyle name="Notas 6 5 3" xfId="2663" xr:uid="{00000000-0005-0000-0000-0000670A0000}"/>
    <cellStyle name="Notas 6 5 4" xfId="2664" xr:uid="{00000000-0005-0000-0000-0000680A0000}"/>
    <cellStyle name="Notas 6 5 5" xfId="2665" xr:uid="{00000000-0005-0000-0000-0000690A0000}"/>
    <cellStyle name="Notas 6 5 6" xfId="2666" xr:uid="{00000000-0005-0000-0000-00006A0A0000}"/>
    <cellStyle name="Notas 6 6" xfId="2667" xr:uid="{00000000-0005-0000-0000-00006B0A0000}"/>
    <cellStyle name="Notas 6 6 2" xfId="2668" xr:uid="{00000000-0005-0000-0000-00006C0A0000}"/>
    <cellStyle name="Notas 6 6 3" xfId="2669" xr:uid="{00000000-0005-0000-0000-00006D0A0000}"/>
    <cellStyle name="Notas 6 6 4" xfId="2670" xr:uid="{00000000-0005-0000-0000-00006E0A0000}"/>
    <cellStyle name="Notas 6 6 5" xfId="2671" xr:uid="{00000000-0005-0000-0000-00006F0A0000}"/>
    <cellStyle name="Notas 6 7" xfId="2672" xr:uid="{00000000-0005-0000-0000-0000700A0000}"/>
    <cellStyle name="Notas 6 8" xfId="2673" xr:uid="{00000000-0005-0000-0000-0000710A0000}"/>
    <cellStyle name="Notas 6 9" xfId="2674" xr:uid="{00000000-0005-0000-0000-0000720A0000}"/>
    <cellStyle name="Notas 7" xfId="2675" xr:uid="{00000000-0005-0000-0000-0000730A0000}"/>
    <cellStyle name="Notas 7 10" xfId="2676" xr:uid="{00000000-0005-0000-0000-0000740A0000}"/>
    <cellStyle name="Notas 7 2" xfId="2677" xr:uid="{00000000-0005-0000-0000-0000750A0000}"/>
    <cellStyle name="Notas 7 2 2" xfId="2678" xr:uid="{00000000-0005-0000-0000-0000760A0000}"/>
    <cellStyle name="Notas 7 2 2 2" xfId="2679" xr:uid="{00000000-0005-0000-0000-0000770A0000}"/>
    <cellStyle name="Notas 7 2 2 3" xfId="2680" xr:uid="{00000000-0005-0000-0000-0000780A0000}"/>
    <cellStyle name="Notas 7 2 2 4" xfId="2681" xr:uid="{00000000-0005-0000-0000-0000790A0000}"/>
    <cellStyle name="Notas 7 2 2 5" xfId="2682" xr:uid="{00000000-0005-0000-0000-00007A0A0000}"/>
    <cellStyle name="Notas 7 2 3" xfId="2683" xr:uid="{00000000-0005-0000-0000-00007B0A0000}"/>
    <cellStyle name="Notas 7 2 4" xfId="2684" xr:uid="{00000000-0005-0000-0000-00007C0A0000}"/>
    <cellStyle name="Notas 7 2 5" xfId="2685" xr:uid="{00000000-0005-0000-0000-00007D0A0000}"/>
    <cellStyle name="Notas 7 2 6" xfId="2686" xr:uid="{00000000-0005-0000-0000-00007E0A0000}"/>
    <cellStyle name="Notas 7 3" xfId="2687" xr:uid="{00000000-0005-0000-0000-00007F0A0000}"/>
    <cellStyle name="Notas 7 3 2" xfId="2688" xr:uid="{00000000-0005-0000-0000-0000800A0000}"/>
    <cellStyle name="Notas 7 3 2 2" xfId="2689" xr:uid="{00000000-0005-0000-0000-0000810A0000}"/>
    <cellStyle name="Notas 7 3 2 3" xfId="2690" xr:uid="{00000000-0005-0000-0000-0000820A0000}"/>
    <cellStyle name="Notas 7 3 2 4" xfId="2691" xr:uid="{00000000-0005-0000-0000-0000830A0000}"/>
    <cellStyle name="Notas 7 3 2 5" xfId="2692" xr:uid="{00000000-0005-0000-0000-0000840A0000}"/>
    <cellStyle name="Notas 7 3 3" xfId="2693" xr:uid="{00000000-0005-0000-0000-0000850A0000}"/>
    <cellStyle name="Notas 7 3 4" xfId="2694" xr:uid="{00000000-0005-0000-0000-0000860A0000}"/>
    <cellStyle name="Notas 7 3 5" xfId="2695" xr:uid="{00000000-0005-0000-0000-0000870A0000}"/>
    <cellStyle name="Notas 7 3 6" xfId="2696" xr:uid="{00000000-0005-0000-0000-0000880A0000}"/>
    <cellStyle name="Notas 7 4" xfId="2697" xr:uid="{00000000-0005-0000-0000-0000890A0000}"/>
    <cellStyle name="Notas 7 4 2" xfId="2698" xr:uid="{00000000-0005-0000-0000-00008A0A0000}"/>
    <cellStyle name="Notas 7 4 2 2" xfId="2699" xr:uid="{00000000-0005-0000-0000-00008B0A0000}"/>
    <cellStyle name="Notas 7 4 2 3" xfId="2700" xr:uid="{00000000-0005-0000-0000-00008C0A0000}"/>
    <cellStyle name="Notas 7 4 2 4" xfId="2701" xr:uid="{00000000-0005-0000-0000-00008D0A0000}"/>
    <cellStyle name="Notas 7 4 2 5" xfId="2702" xr:uid="{00000000-0005-0000-0000-00008E0A0000}"/>
    <cellStyle name="Notas 7 4 3" xfId="2703" xr:uid="{00000000-0005-0000-0000-00008F0A0000}"/>
    <cellStyle name="Notas 7 4 4" xfId="2704" xr:uid="{00000000-0005-0000-0000-0000900A0000}"/>
    <cellStyle name="Notas 7 4 5" xfId="2705" xr:uid="{00000000-0005-0000-0000-0000910A0000}"/>
    <cellStyle name="Notas 7 4 6" xfId="2706" xr:uid="{00000000-0005-0000-0000-0000920A0000}"/>
    <cellStyle name="Notas 7 5" xfId="2707" xr:uid="{00000000-0005-0000-0000-0000930A0000}"/>
    <cellStyle name="Notas 7 5 2" xfId="2708" xr:uid="{00000000-0005-0000-0000-0000940A0000}"/>
    <cellStyle name="Notas 7 5 2 2" xfId="2709" xr:uid="{00000000-0005-0000-0000-0000950A0000}"/>
    <cellStyle name="Notas 7 5 2 3" xfId="2710" xr:uid="{00000000-0005-0000-0000-0000960A0000}"/>
    <cellStyle name="Notas 7 5 2 4" xfId="2711" xr:uid="{00000000-0005-0000-0000-0000970A0000}"/>
    <cellStyle name="Notas 7 5 2 5" xfId="2712" xr:uid="{00000000-0005-0000-0000-0000980A0000}"/>
    <cellStyle name="Notas 7 5 3" xfId="2713" xr:uid="{00000000-0005-0000-0000-0000990A0000}"/>
    <cellStyle name="Notas 7 5 4" xfId="2714" xr:uid="{00000000-0005-0000-0000-00009A0A0000}"/>
    <cellStyle name="Notas 7 5 5" xfId="2715" xr:uid="{00000000-0005-0000-0000-00009B0A0000}"/>
    <cellStyle name="Notas 7 5 6" xfId="2716" xr:uid="{00000000-0005-0000-0000-00009C0A0000}"/>
    <cellStyle name="Notas 7 6" xfId="2717" xr:uid="{00000000-0005-0000-0000-00009D0A0000}"/>
    <cellStyle name="Notas 7 6 2" xfId="2718" xr:uid="{00000000-0005-0000-0000-00009E0A0000}"/>
    <cellStyle name="Notas 7 6 3" xfId="2719" xr:uid="{00000000-0005-0000-0000-00009F0A0000}"/>
    <cellStyle name="Notas 7 6 4" xfId="2720" xr:uid="{00000000-0005-0000-0000-0000A00A0000}"/>
    <cellStyle name="Notas 7 6 5" xfId="2721" xr:uid="{00000000-0005-0000-0000-0000A10A0000}"/>
    <cellStyle name="Notas 7 7" xfId="2722" xr:uid="{00000000-0005-0000-0000-0000A20A0000}"/>
    <cellStyle name="Notas 7 8" xfId="2723" xr:uid="{00000000-0005-0000-0000-0000A30A0000}"/>
    <cellStyle name="Notas 7 9" xfId="2724" xr:uid="{00000000-0005-0000-0000-0000A40A0000}"/>
    <cellStyle name="Notas 8" xfId="2725" xr:uid="{00000000-0005-0000-0000-0000A50A0000}"/>
    <cellStyle name="Notas 8 2" xfId="2726" xr:uid="{00000000-0005-0000-0000-0000A60A0000}"/>
    <cellStyle name="Notas 8 2 2" xfId="2727" xr:uid="{00000000-0005-0000-0000-0000A70A0000}"/>
    <cellStyle name="Notas 8 2 3" xfId="2728" xr:uid="{00000000-0005-0000-0000-0000A80A0000}"/>
    <cellStyle name="Notas 8 2 4" xfId="2729" xr:uid="{00000000-0005-0000-0000-0000A90A0000}"/>
    <cellStyle name="Notas 8 2 5" xfId="2730" xr:uid="{00000000-0005-0000-0000-0000AA0A0000}"/>
    <cellStyle name="Notas 8 3" xfId="2731" xr:uid="{00000000-0005-0000-0000-0000AB0A0000}"/>
    <cellStyle name="Notas 8 4" xfId="2732" xr:uid="{00000000-0005-0000-0000-0000AC0A0000}"/>
    <cellStyle name="Notas 8 5" xfId="2733" xr:uid="{00000000-0005-0000-0000-0000AD0A0000}"/>
    <cellStyle name="Notas 8 6" xfId="2734" xr:uid="{00000000-0005-0000-0000-0000AE0A0000}"/>
    <cellStyle name="Notas 9" xfId="2735" xr:uid="{00000000-0005-0000-0000-0000AF0A0000}"/>
    <cellStyle name="Notas 9 2" xfId="2736" xr:uid="{00000000-0005-0000-0000-0000B00A0000}"/>
    <cellStyle name="Notas 9 2 2" xfId="2737" xr:uid="{00000000-0005-0000-0000-0000B10A0000}"/>
    <cellStyle name="Notas 9 2 3" xfId="2738" xr:uid="{00000000-0005-0000-0000-0000B20A0000}"/>
    <cellStyle name="Notas 9 2 4" xfId="2739" xr:uid="{00000000-0005-0000-0000-0000B30A0000}"/>
    <cellStyle name="Notas 9 2 5" xfId="2740" xr:uid="{00000000-0005-0000-0000-0000B40A0000}"/>
    <cellStyle name="Notas 9 3" xfId="2741" xr:uid="{00000000-0005-0000-0000-0000B50A0000}"/>
    <cellStyle name="Notas 9 4" xfId="2742" xr:uid="{00000000-0005-0000-0000-0000B60A0000}"/>
    <cellStyle name="Notas 9 5" xfId="2743" xr:uid="{00000000-0005-0000-0000-0000B70A0000}"/>
    <cellStyle name="Notas 9 6" xfId="2744" xr:uid="{00000000-0005-0000-0000-0000B80A0000}"/>
    <cellStyle name="Porcentaje" xfId="1" builtinId="5"/>
    <cellStyle name="Porcentaje 2" xfId="2745" xr:uid="{00000000-0005-0000-0000-0000BA0A0000}"/>
    <cellStyle name="Porcentaje 3" xfId="2746" xr:uid="{00000000-0005-0000-0000-0000BB0A0000}"/>
    <cellStyle name="Porcentaje 4" xfId="2747" xr:uid="{00000000-0005-0000-0000-0000BC0A0000}"/>
    <cellStyle name="Porcentaje 5" xfId="2748" xr:uid="{00000000-0005-0000-0000-0000BD0A0000}"/>
    <cellStyle name="Porcentaje 5 2" xfId="2749" xr:uid="{00000000-0005-0000-0000-0000BE0A0000}"/>
    <cellStyle name="Porcentual 2" xfId="2750" xr:uid="{00000000-0005-0000-0000-0000BF0A0000}"/>
    <cellStyle name="Porcentual 2 2" xfId="2751" xr:uid="{00000000-0005-0000-0000-0000C00A0000}"/>
    <cellStyle name="Porcentual 2 3" xfId="2752" xr:uid="{00000000-0005-0000-0000-0000C10A0000}"/>
    <cellStyle name="Porcentual 2 3 2" xfId="2753" xr:uid="{00000000-0005-0000-0000-0000C20A0000}"/>
    <cellStyle name="Porcentual 3" xfId="2754" xr:uid="{00000000-0005-0000-0000-0000C30A0000}"/>
    <cellStyle name="Porcentual 4" xfId="2755" xr:uid="{00000000-0005-0000-0000-0000C40A0000}"/>
    <cellStyle name="Salida 2" xfId="2756" xr:uid="{00000000-0005-0000-0000-0000C50A0000}"/>
    <cellStyle name="Salida 3" xfId="2757" xr:uid="{00000000-0005-0000-0000-0000C60A0000}"/>
    <cellStyle name="Salida 4" xfId="2758" xr:uid="{00000000-0005-0000-0000-0000C70A0000}"/>
    <cellStyle name="Salida 5" xfId="2759" xr:uid="{00000000-0005-0000-0000-0000C80A0000}"/>
    <cellStyle name="Salida 6" xfId="2760" xr:uid="{00000000-0005-0000-0000-0000C90A0000}"/>
    <cellStyle name="TableStyleLight1" xfId="2761" xr:uid="{00000000-0005-0000-0000-0000CA0A0000}"/>
    <cellStyle name="Texto de advertencia 2" xfId="2762" xr:uid="{00000000-0005-0000-0000-0000CB0A0000}"/>
    <cellStyle name="Texto de advertencia 3" xfId="2763" xr:uid="{00000000-0005-0000-0000-0000CC0A0000}"/>
    <cellStyle name="Texto de advertencia 4" xfId="2764" xr:uid="{00000000-0005-0000-0000-0000CD0A0000}"/>
    <cellStyle name="Texto de advertencia 5" xfId="2765" xr:uid="{00000000-0005-0000-0000-0000CE0A0000}"/>
    <cellStyle name="Texto de advertencia 6" xfId="2766" xr:uid="{00000000-0005-0000-0000-0000CF0A0000}"/>
    <cellStyle name="Texto explicativo 2" xfId="2767" xr:uid="{00000000-0005-0000-0000-0000D00A0000}"/>
    <cellStyle name="Texto explicativo 3" xfId="2768" xr:uid="{00000000-0005-0000-0000-0000D10A0000}"/>
    <cellStyle name="Texto explicativo 4" xfId="2769" xr:uid="{00000000-0005-0000-0000-0000D20A0000}"/>
    <cellStyle name="Texto explicativo 5" xfId="2770" xr:uid="{00000000-0005-0000-0000-0000D30A0000}"/>
    <cellStyle name="Texto explicativo 6" xfId="2771" xr:uid="{00000000-0005-0000-0000-0000D40A0000}"/>
    <cellStyle name="Título 1 2" xfId="2772" xr:uid="{00000000-0005-0000-0000-0000D50A0000}"/>
    <cellStyle name="Título 1 3" xfId="2773" xr:uid="{00000000-0005-0000-0000-0000D60A0000}"/>
    <cellStyle name="Título 1 4" xfId="2774" xr:uid="{00000000-0005-0000-0000-0000D70A0000}"/>
    <cellStyle name="Título 1 5" xfId="2775" xr:uid="{00000000-0005-0000-0000-0000D80A0000}"/>
    <cellStyle name="Título 1 6" xfId="2776" xr:uid="{00000000-0005-0000-0000-0000D90A0000}"/>
    <cellStyle name="Título 2 2" xfId="2777" xr:uid="{00000000-0005-0000-0000-0000DA0A0000}"/>
    <cellStyle name="Título 2 3" xfId="2778" xr:uid="{00000000-0005-0000-0000-0000DB0A0000}"/>
    <cellStyle name="Título 2 4" xfId="2779" xr:uid="{00000000-0005-0000-0000-0000DC0A0000}"/>
    <cellStyle name="Título 2 5" xfId="2780" xr:uid="{00000000-0005-0000-0000-0000DD0A0000}"/>
    <cellStyle name="Título 2 6" xfId="2781" xr:uid="{00000000-0005-0000-0000-0000DE0A0000}"/>
    <cellStyle name="Título 3 2" xfId="2782" xr:uid="{00000000-0005-0000-0000-0000DF0A0000}"/>
    <cellStyle name="Título 3 3" xfId="2783" xr:uid="{00000000-0005-0000-0000-0000E00A0000}"/>
    <cellStyle name="Título 3 4" xfId="2784" xr:uid="{00000000-0005-0000-0000-0000E10A0000}"/>
    <cellStyle name="Título 3 5" xfId="2785" xr:uid="{00000000-0005-0000-0000-0000E20A0000}"/>
    <cellStyle name="Título 3 6" xfId="2786" xr:uid="{00000000-0005-0000-0000-0000E30A0000}"/>
    <cellStyle name="Título 4" xfId="2787" xr:uid="{00000000-0005-0000-0000-0000E40A0000}"/>
    <cellStyle name="Título 5" xfId="2788" xr:uid="{00000000-0005-0000-0000-0000E50A0000}"/>
    <cellStyle name="Título 6" xfId="2789" xr:uid="{00000000-0005-0000-0000-0000E60A0000}"/>
    <cellStyle name="Título 7" xfId="2790" xr:uid="{00000000-0005-0000-0000-0000E70A0000}"/>
    <cellStyle name="Título 8" xfId="2791" xr:uid="{00000000-0005-0000-0000-0000E80A0000}"/>
    <cellStyle name="Total 2" xfId="2792" xr:uid="{00000000-0005-0000-0000-0000E90A0000}"/>
    <cellStyle name="Total 3" xfId="2793" xr:uid="{00000000-0005-0000-0000-0000EA0A0000}"/>
    <cellStyle name="Total 4" xfId="2794" xr:uid="{00000000-0005-0000-0000-0000EB0A0000}"/>
    <cellStyle name="Total 5" xfId="2795" xr:uid="{00000000-0005-0000-0000-0000EC0A0000}"/>
    <cellStyle name="Total 6" xfId="2796" xr:uid="{00000000-0005-0000-0000-0000ED0A0000}"/>
  </cellStyles>
  <dxfs count="0"/>
  <tableStyles count="0" defaultTableStyle="TableStyleMedium2" defaultPivotStyle="PivotStyleLight16"/>
  <colors>
    <mruColors>
      <color rgb="FFECA414"/>
      <color rgb="FF4FEA2A"/>
      <color rgb="FF0AD093"/>
      <color rgb="FFE4801C"/>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569178</xdr:colOff>
      <xdr:row>0</xdr:row>
      <xdr:rowOff>58079</xdr:rowOff>
    </xdr:from>
    <xdr:to>
      <xdr:col>0</xdr:col>
      <xdr:colOff>1606063</xdr:colOff>
      <xdr:row>2</xdr:row>
      <xdr:rowOff>163982</xdr:rowOff>
    </xdr:to>
    <xdr:pic>
      <xdr:nvPicPr>
        <xdr:cNvPr id="2" name="Imagen 1">
          <a:extLst>
            <a:ext uri="{FF2B5EF4-FFF2-40B4-BE49-F238E27FC236}">
              <a16:creationId xmlns:a16="http://schemas.microsoft.com/office/drawing/2014/main" id="{4B7646BE-9642-4971-911F-D2871C6CF98B}"/>
            </a:ext>
          </a:extLst>
        </xdr:cNvPr>
        <xdr:cNvPicPr/>
      </xdr:nvPicPr>
      <xdr:blipFill>
        <a:blip xmlns:r="http://schemas.openxmlformats.org/officeDocument/2006/relationships" r:embed="rId1"/>
        <a:stretch>
          <a:fillRect/>
        </a:stretch>
      </xdr:blipFill>
      <xdr:spPr>
        <a:xfrm>
          <a:off x="6806891" y="58079"/>
          <a:ext cx="1036885" cy="65184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0.249977111117893"/>
    <pageSetUpPr fitToPage="1"/>
  </sheetPr>
  <dimension ref="A1:AJ33"/>
  <sheetViews>
    <sheetView tabSelected="1" topLeftCell="A9" zoomScale="57" zoomScaleNormal="57" workbookViewId="0">
      <selection activeCell="AF12" sqref="AF12"/>
    </sheetView>
  </sheetViews>
  <sheetFormatPr baseColWidth="10" defaultColWidth="11.42578125" defaultRowHeight="15.75" x14ac:dyDescent="0.25"/>
  <cols>
    <col min="1" max="1" width="33.28515625" style="96" customWidth="1"/>
    <col min="2" max="2" width="45.42578125" style="96" customWidth="1"/>
    <col min="3" max="3" width="20.5703125" style="96" customWidth="1"/>
    <col min="4" max="4" width="33.28515625" style="96" customWidth="1"/>
    <col min="5" max="5" width="11.85546875" style="96" customWidth="1"/>
    <col min="6" max="6" width="34.7109375" style="96" customWidth="1"/>
    <col min="7" max="7" width="11.7109375" style="96" customWidth="1"/>
    <col min="8" max="8" width="10.28515625" style="96" customWidth="1"/>
    <col min="9" max="9" width="12" style="96" customWidth="1"/>
    <col min="10" max="10" width="17.5703125" style="96" customWidth="1"/>
    <col min="11" max="11" width="12.140625" style="96" bestFit="1" customWidth="1"/>
    <col min="12" max="12" width="12.42578125" style="96" customWidth="1"/>
    <col min="13" max="13" width="11.85546875" style="96" bestFit="1" customWidth="1"/>
    <col min="14" max="14" width="12" style="96" customWidth="1"/>
    <col min="15" max="15" width="12.5703125" style="164" customWidth="1"/>
    <col min="16" max="16" width="10.7109375" style="96" customWidth="1"/>
    <col min="17" max="17" width="14.5703125" style="96" customWidth="1"/>
    <col min="18" max="18" width="16.28515625" style="96" customWidth="1"/>
    <col min="19" max="19" width="10.42578125" style="96" customWidth="1"/>
    <col min="20" max="20" width="11.5703125" style="96" customWidth="1"/>
    <col min="21" max="21" width="8.28515625" style="96" bestFit="1" customWidth="1"/>
    <col min="22" max="22" width="7.42578125" style="96" bestFit="1" customWidth="1"/>
    <col min="23" max="23" width="9.85546875" style="96" bestFit="1" customWidth="1"/>
    <col min="24" max="24" width="10.85546875" style="96" bestFit="1" customWidth="1"/>
    <col min="25" max="25" width="14" style="96" customWidth="1"/>
    <col min="26" max="26" width="17.7109375" style="98" customWidth="1"/>
    <col min="27" max="27" width="10.140625" style="98" customWidth="1"/>
    <col min="28" max="28" width="14.5703125" style="98" bestFit="1" customWidth="1"/>
    <col min="29" max="29" width="29" style="99" bestFit="1" customWidth="1"/>
    <col min="30" max="30" width="32.7109375" style="100" customWidth="1"/>
    <col min="31" max="31" width="16.5703125" style="96" customWidth="1"/>
    <col min="32" max="32" width="23" style="101" customWidth="1"/>
    <col min="33" max="33" width="29.42578125" style="101" customWidth="1"/>
    <col min="34" max="34" width="183.140625" style="101" customWidth="1"/>
    <col min="35" max="35" width="51.140625" style="95" customWidth="1"/>
    <col min="36" max="36" width="71.5703125" style="96" customWidth="1"/>
    <col min="37" max="16384" width="11.42578125" style="96"/>
  </cols>
  <sheetData>
    <row r="1" spans="1:36" ht="20.25" customHeight="1" x14ac:dyDescent="0.2">
      <c r="A1" s="207"/>
      <c r="B1" s="207"/>
      <c r="C1" s="207"/>
      <c r="D1" s="207"/>
      <c r="E1" s="207"/>
      <c r="F1" s="207"/>
      <c r="G1" s="207"/>
      <c r="H1" s="207"/>
      <c r="I1" s="207"/>
      <c r="J1" s="207"/>
      <c r="K1" s="207"/>
      <c r="L1" s="207"/>
      <c r="M1" s="207"/>
      <c r="N1" s="207"/>
      <c r="O1" s="207"/>
      <c r="P1" s="207"/>
      <c r="Q1" s="207"/>
      <c r="R1" s="207"/>
      <c r="S1" s="207"/>
      <c r="T1" s="207"/>
      <c r="U1" s="207"/>
      <c r="V1" s="207"/>
      <c r="W1" s="207"/>
      <c r="X1" s="207"/>
      <c r="Y1" s="207"/>
      <c r="Z1" s="207"/>
      <c r="AA1" s="207"/>
      <c r="AB1" s="207"/>
      <c r="AC1" s="207"/>
      <c r="AD1" s="207"/>
      <c r="AE1" s="207"/>
      <c r="AF1" s="207"/>
      <c r="AG1" s="160"/>
      <c r="AH1" s="94" t="s">
        <v>220</v>
      </c>
    </row>
    <row r="2" spans="1:36" ht="22.5" customHeight="1" x14ac:dyDescent="0.2">
      <c r="A2" s="207"/>
      <c r="B2" s="207"/>
      <c r="C2" s="207"/>
      <c r="D2" s="207"/>
      <c r="E2" s="207"/>
      <c r="F2" s="207"/>
      <c r="G2" s="207"/>
      <c r="H2" s="207"/>
      <c r="I2" s="207"/>
      <c r="J2" s="207"/>
      <c r="K2" s="207"/>
      <c r="L2" s="207"/>
      <c r="M2" s="207"/>
      <c r="N2" s="207"/>
      <c r="O2" s="207"/>
      <c r="P2" s="207"/>
      <c r="Q2" s="207"/>
      <c r="R2" s="207"/>
      <c r="S2" s="207"/>
      <c r="T2" s="207"/>
      <c r="U2" s="207"/>
      <c r="V2" s="207"/>
      <c r="W2" s="207"/>
      <c r="X2" s="207"/>
      <c r="Y2" s="207"/>
      <c r="Z2" s="207"/>
      <c r="AA2" s="207"/>
      <c r="AB2" s="207"/>
      <c r="AC2" s="207"/>
      <c r="AD2" s="207"/>
      <c r="AE2" s="207"/>
      <c r="AF2" s="207"/>
      <c r="AG2" s="159"/>
      <c r="AH2" s="97" t="s">
        <v>223</v>
      </c>
    </row>
    <row r="3" spans="1:36" ht="28.5" customHeight="1" x14ac:dyDescent="0.2">
      <c r="A3" s="207"/>
      <c r="B3" s="207"/>
      <c r="C3" s="207"/>
      <c r="D3" s="207"/>
      <c r="E3" s="207"/>
      <c r="F3" s="207"/>
      <c r="G3" s="207"/>
      <c r="H3" s="207"/>
      <c r="I3" s="207"/>
      <c r="J3" s="207"/>
      <c r="K3" s="207"/>
      <c r="L3" s="207"/>
      <c r="M3" s="207"/>
      <c r="N3" s="207"/>
      <c r="O3" s="207"/>
      <c r="P3" s="207"/>
      <c r="Q3" s="207"/>
      <c r="R3" s="207"/>
      <c r="S3" s="207"/>
      <c r="T3" s="207"/>
      <c r="U3" s="207"/>
      <c r="V3" s="207"/>
      <c r="W3" s="207"/>
      <c r="X3" s="207"/>
      <c r="Y3" s="207"/>
      <c r="Z3" s="207"/>
      <c r="AA3" s="207"/>
      <c r="AB3" s="207"/>
      <c r="AC3" s="207"/>
      <c r="AD3" s="207"/>
      <c r="AE3" s="207"/>
      <c r="AF3" s="207"/>
      <c r="AG3" s="159"/>
      <c r="AH3" s="97" t="s">
        <v>224</v>
      </c>
    </row>
    <row r="4" spans="1:36" x14ac:dyDescent="0.2">
      <c r="A4" s="207"/>
      <c r="B4" s="207"/>
      <c r="C4" s="207"/>
      <c r="D4" s="207"/>
      <c r="E4" s="207"/>
      <c r="F4" s="207"/>
      <c r="G4" s="207"/>
      <c r="H4" s="207"/>
      <c r="I4" s="207"/>
      <c r="J4" s="207"/>
      <c r="K4" s="207"/>
      <c r="L4" s="207"/>
      <c r="M4" s="207"/>
      <c r="N4" s="207"/>
      <c r="O4" s="207"/>
      <c r="P4" s="207"/>
      <c r="Q4" s="207"/>
      <c r="R4" s="207"/>
      <c r="S4" s="207"/>
      <c r="T4" s="207"/>
      <c r="U4" s="207"/>
      <c r="V4" s="207"/>
      <c r="W4" s="207"/>
      <c r="X4" s="207"/>
      <c r="Y4" s="207"/>
      <c r="Z4" s="207"/>
      <c r="AA4" s="207"/>
      <c r="AB4" s="207"/>
      <c r="AC4" s="207"/>
      <c r="AD4" s="207"/>
      <c r="AE4" s="207"/>
      <c r="AF4" s="207"/>
      <c r="AG4" s="159"/>
      <c r="AH4" s="97" t="s">
        <v>221</v>
      </c>
    </row>
    <row r="5" spans="1:36" hidden="1" x14ac:dyDescent="0.25"/>
    <row r="6" spans="1:36" ht="33" customHeight="1" x14ac:dyDescent="0.25">
      <c r="A6" s="102" t="s">
        <v>0</v>
      </c>
      <c r="B6" s="103" t="s">
        <v>205</v>
      </c>
    </row>
    <row r="7" spans="1:36" ht="59.25" customHeight="1" x14ac:dyDescent="0.25">
      <c r="A7" s="104" t="s">
        <v>1</v>
      </c>
      <c r="B7" s="105" t="s">
        <v>225</v>
      </c>
      <c r="C7" s="106"/>
      <c r="D7" s="106"/>
      <c r="E7" s="106"/>
      <c r="F7" s="106"/>
      <c r="G7" s="106"/>
      <c r="H7" s="106"/>
      <c r="I7" s="106"/>
      <c r="J7" s="106"/>
      <c r="K7" s="106"/>
      <c r="L7" s="106"/>
      <c r="M7" s="106"/>
      <c r="N7" s="106"/>
      <c r="O7" s="106"/>
      <c r="P7" s="106"/>
      <c r="Q7" s="106"/>
      <c r="R7" s="106"/>
      <c r="S7" s="106"/>
      <c r="T7" s="106"/>
      <c r="U7" s="106"/>
      <c r="V7" s="106"/>
      <c r="W7" s="106"/>
      <c r="X7" s="106"/>
      <c r="Y7" s="106"/>
      <c r="Z7" s="107"/>
      <c r="AA7" s="107"/>
      <c r="AB7" s="107"/>
      <c r="AC7" s="108"/>
      <c r="AD7" s="109"/>
      <c r="AE7" s="110"/>
    </row>
    <row r="8" spans="1:36" s="101" customFormat="1" ht="39" customHeight="1" x14ac:dyDescent="0.25">
      <c r="A8" s="212" t="s">
        <v>195</v>
      </c>
      <c r="B8" s="213"/>
      <c r="C8" s="213"/>
      <c r="D8" s="213"/>
      <c r="E8" s="213"/>
      <c r="F8" s="213"/>
      <c r="G8" s="213"/>
      <c r="H8" s="214"/>
      <c r="I8" s="111"/>
      <c r="J8" s="111"/>
      <c r="K8" s="211" t="s">
        <v>209</v>
      </c>
      <c r="L8" s="211"/>
      <c r="M8" s="211"/>
      <c r="N8" s="211"/>
      <c r="O8" s="211"/>
      <c r="P8" s="211"/>
      <c r="Q8" s="211"/>
      <c r="R8" s="211"/>
      <c r="S8" s="211"/>
      <c r="T8" s="211"/>
      <c r="U8" s="211"/>
      <c r="V8" s="211"/>
      <c r="W8" s="211"/>
      <c r="X8" s="211"/>
      <c r="Y8" s="211"/>
      <c r="Z8" s="211"/>
      <c r="AA8" s="211"/>
      <c r="AB8" s="211"/>
      <c r="AC8" s="208" t="s">
        <v>211</v>
      </c>
      <c r="AD8" s="208"/>
      <c r="AE8" s="208"/>
      <c r="AF8" s="209" t="s">
        <v>2</v>
      </c>
      <c r="AG8" s="209"/>
      <c r="AH8" s="209"/>
      <c r="AI8" s="112"/>
    </row>
    <row r="9" spans="1:36" s="101" customFormat="1" ht="58.5" customHeight="1" x14ac:dyDescent="0.25">
      <c r="A9" s="215"/>
      <c r="B9" s="216"/>
      <c r="C9" s="216"/>
      <c r="D9" s="216"/>
      <c r="E9" s="216"/>
      <c r="F9" s="216"/>
      <c r="G9" s="216"/>
      <c r="H9" s="217"/>
      <c r="I9" s="113"/>
      <c r="J9" s="113"/>
      <c r="K9" s="211" t="s">
        <v>207</v>
      </c>
      <c r="L9" s="211"/>
      <c r="M9" s="211"/>
      <c r="N9" s="211"/>
      <c r="O9" s="211"/>
      <c r="P9" s="211"/>
      <c r="Q9" s="211"/>
      <c r="R9" s="211"/>
      <c r="S9" s="211" t="s">
        <v>208</v>
      </c>
      <c r="T9" s="211"/>
      <c r="U9" s="211"/>
      <c r="V9" s="211"/>
      <c r="W9" s="211"/>
      <c r="X9" s="211"/>
      <c r="Y9" s="211"/>
      <c r="Z9" s="211"/>
      <c r="AA9" s="210" t="s">
        <v>210</v>
      </c>
      <c r="AB9" s="210"/>
      <c r="AC9" s="208"/>
      <c r="AD9" s="208"/>
      <c r="AE9" s="208"/>
      <c r="AF9" s="209"/>
      <c r="AG9" s="209"/>
      <c r="AH9" s="209"/>
      <c r="AI9" s="112"/>
    </row>
    <row r="10" spans="1:36" s="101" customFormat="1" ht="102" customHeight="1" x14ac:dyDescent="0.25">
      <c r="A10" s="114" t="s">
        <v>9</v>
      </c>
      <c r="B10" s="114" t="s">
        <v>10</v>
      </c>
      <c r="C10" s="114" t="s">
        <v>3</v>
      </c>
      <c r="D10" s="114" t="s">
        <v>4</v>
      </c>
      <c r="E10" s="114" t="s">
        <v>5</v>
      </c>
      <c r="F10" s="114" t="s">
        <v>6</v>
      </c>
      <c r="G10" s="114" t="s">
        <v>7</v>
      </c>
      <c r="H10" s="114" t="s">
        <v>8</v>
      </c>
      <c r="I10" s="114" t="s">
        <v>206</v>
      </c>
      <c r="J10" s="114" t="s">
        <v>212</v>
      </c>
      <c r="K10" s="115" t="s">
        <v>11</v>
      </c>
      <c r="L10" s="115" t="s">
        <v>12</v>
      </c>
      <c r="M10" s="115" t="s">
        <v>13</v>
      </c>
      <c r="N10" s="115" t="s">
        <v>14</v>
      </c>
      <c r="O10" s="115" t="s">
        <v>15</v>
      </c>
      <c r="P10" s="115" t="s">
        <v>16</v>
      </c>
      <c r="Q10" s="116" t="s">
        <v>17</v>
      </c>
      <c r="R10" s="116" t="s">
        <v>18</v>
      </c>
      <c r="S10" s="117" t="s">
        <v>196</v>
      </c>
      <c r="T10" s="116" t="s">
        <v>19</v>
      </c>
      <c r="U10" s="116" t="s">
        <v>20</v>
      </c>
      <c r="V10" s="116" t="s">
        <v>21</v>
      </c>
      <c r="W10" s="116" t="s">
        <v>22</v>
      </c>
      <c r="X10" s="116" t="s">
        <v>23</v>
      </c>
      <c r="Y10" s="116" t="s">
        <v>24</v>
      </c>
      <c r="Z10" s="116" t="s">
        <v>25</v>
      </c>
      <c r="AA10" s="116" t="s">
        <v>26</v>
      </c>
      <c r="AB10" s="116" t="s">
        <v>27</v>
      </c>
      <c r="AC10" s="118" t="s">
        <v>28</v>
      </c>
      <c r="AD10" s="118" t="s">
        <v>29</v>
      </c>
      <c r="AE10" s="119" t="s">
        <v>30</v>
      </c>
      <c r="AF10" s="120" t="s">
        <v>31</v>
      </c>
      <c r="AG10" s="121" t="s">
        <v>222</v>
      </c>
      <c r="AH10" s="121" t="s">
        <v>32</v>
      </c>
      <c r="AI10" s="112"/>
    </row>
    <row r="11" spans="1:36" s="95" customFormat="1" ht="211.5" customHeight="1" x14ac:dyDescent="0.2">
      <c r="A11" s="122" t="s">
        <v>33</v>
      </c>
      <c r="B11" s="122" t="s">
        <v>34</v>
      </c>
      <c r="C11" s="123">
        <v>240210</v>
      </c>
      <c r="D11" s="122" t="s">
        <v>191</v>
      </c>
      <c r="E11" s="124" t="s">
        <v>35</v>
      </c>
      <c r="F11" s="122" t="s">
        <v>197</v>
      </c>
      <c r="G11" s="124" t="s">
        <v>36</v>
      </c>
      <c r="H11" s="125">
        <v>0</v>
      </c>
      <c r="I11" s="125">
        <v>1</v>
      </c>
      <c r="J11" s="125">
        <v>2</v>
      </c>
      <c r="K11" s="126">
        <v>0</v>
      </c>
      <c r="L11" s="127">
        <v>0</v>
      </c>
      <c r="M11" s="125">
        <v>0</v>
      </c>
      <c r="N11" s="162">
        <v>0</v>
      </c>
      <c r="O11" s="126">
        <v>0</v>
      </c>
      <c r="P11" s="167">
        <v>1</v>
      </c>
      <c r="Q11" s="128">
        <f>+SUM(K11:P11)</f>
        <v>1</v>
      </c>
      <c r="R11" s="129">
        <f>Q11/J11</f>
        <v>0.5</v>
      </c>
      <c r="S11" s="130">
        <v>0</v>
      </c>
      <c r="T11" s="130">
        <v>0</v>
      </c>
      <c r="U11" s="130" t="s">
        <v>204</v>
      </c>
      <c r="V11" s="130" t="s">
        <v>204</v>
      </c>
      <c r="W11" s="131" t="s">
        <v>204</v>
      </c>
      <c r="X11" s="131" t="s">
        <v>204</v>
      </c>
      <c r="Y11" s="132">
        <f>+SUM(S11:X11)</f>
        <v>0</v>
      </c>
      <c r="Z11" s="133">
        <f t="shared" ref="Z11:Z18" si="0">+Y11/J11</f>
        <v>0</v>
      </c>
      <c r="AA11" s="134">
        <f>+Q11+Y11</f>
        <v>1</v>
      </c>
      <c r="AB11" s="129">
        <f>AA11/J11</f>
        <v>0.5</v>
      </c>
      <c r="AC11" s="168">
        <v>264463667</v>
      </c>
      <c r="AD11" s="168">
        <v>221447209</v>
      </c>
      <c r="AE11" s="169">
        <f t="shared" ref="AE11" si="1">AD11/AC11</f>
        <v>0.83734454532841363</v>
      </c>
      <c r="AF11" s="135" t="s">
        <v>202</v>
      </c>
      <c r="AG11" s="239" t="s">
        <v>234</v>
      </c>
      <c r="AH11" s="175" t="s">
        <v>226</v>
      </c>
      <c r="AI11" s="171"/>
    </row>
    <row r="12" spans="1:36" s="95" customFormat="1" ht="240" x14ac:dyDescent="0.2">
      <c r="A12" s="122" t="s">
        <v>56</v>
      </c>
      <c r="B12" s="122" t="s">
        <v>57</v>
      </c>
      <c r="C12" s="201">
        <v>240211</v>
      </c>
      <c r="D12" s="198" t="s">
        <v>193</v>
      </c>
      <c r="E12" s="136" t="s">
        <v>58</v>
      </c>
      <c r="F12" s="122" t="s">
        <v>59</v>
      </c>
      <c r="G12" s="136" t="s">
        <v>36</v>
      </c>
      <c r="H12" s="136">
        <v>450</v>
      </c>
      <c r="I12" s="136">
        <v>450</v>
      </c>
      <c r="J12" s="136">
        <v>600</v>
      </c>
      <c r="K12" s="127">
        <v>63</v>
      </c>
      <c r="L12" s="127">
        <v>19</v>
      </c>
      <c r="M12" s="125">
        <v>0</v>
      </c>
      <c r="N12" s="162">
        <v>0</v>
      </c>
      <c r="O12" s="127">
        <v>41</v>
      </c>
      <c r="P12" s="166">
        <v>0</v>
      </c>
      <c r="Q12" s="132">
        <f>+SUM(K12:P12)</f>
        <v>123</v>
      </c>
      <c r="R12" s="137">
        <f>+Q12/J12</f>
        <v>0.20499999999999999</v>
      </c>
      <c r="S12" s="130">
        <v>59</v>
      </c>
      <c r="T12" s="130">
        <v>65</v>
      </c>
      <c r="U12" s="130" t="s">
        <v>204</v>
      </c>
      <c r="V12" s="130" t="s">
        <v>204</v>
      </c>
      <c r="W12" s="131" t="s">
        <v>204</v>
      </c>
      <c r="X12" s="131" t="s">
        <v>204</v>
      </c>
      <c r="Y12" s="132">
        <f>+SUM(S12:X12)</f>
        <v>124</v>
      </c>
      <c r="Z12" s="138">
        <f t="shared" si="0"/>
        <v>0.20666666666666667</v>
      </c>
      <c r="AA12" s="134">
        <f>+Q12+Y12</f>
        <v>247</v>
      </c>
      <c r="AB12" s="137">
        <f>+AA12/J12</f>
        <v>0.41166666666666668</v>
      </c>
      <c r="AC12" s="180">
        <v>86341965539</v>
      </c>
      <c r="AD12" s="183">
        <v>26429023083</v>
      </c>
      <c r="AE12" s="186">
        <f>AD12/AC12</f>
        <v>0.30609707478876208</v>
      </c>
      <c r="AF12" s="135" t="s">
        <v>60</v>
      </c>
      <c r="AG12" s="239" t="s">
        <v>240</v>
      </c>
      <c r="AH12" s="175" t="s">
        <v>227</v>
      </c>
      <c r="AI12" s="172"/>
    </row>
    <row r="13" spans="1:36" s="95" customFormat="1" ht="308.25" customHeight="1" x14ac:dyDescent="0.2">
      <c r="A13" s="122" t="s">
        <v>51</v>
      </c>
      <c r="B13" s="122" t="s">
        <v>52</v>
      </c>
      <c r="C13" s="202"/>
      <c r="D13" s="199"/>
      <c r="E13" s="139" t="s">
        <v>53</v>
      </c>
      <c r="F13" s="122" t="s">
        <v>54</v>
      </c>
      <c r="G13" s="139" t="s">
        <v>36</v>
      </c>
      <c r="H13" s="139">
        <v>1000</v>
      </c>
      <c r="I13" s="139">
        <v>817</v>
      </c>
      <c r="J13" s="139">
        <v>5000</v>
      </c>
      <c r="K13" s="127">
        <v>81</v>
      </c>
      <c r="L13" s="127">
        <v>72</v>
      </c>
      <c r="M13" s="127">
        <v>276</v>
      </c>
      <c r="N13" s="163">
        <v>16</v>
      </c>
      <c r="O13" s="127">
        <v>425</v>
      </c>
      <c r="P13" s="167">
        <v>293</v>
      </c>
      <c r="Q13" s="132">
        <f>+SUM(K13:P13)</f>
        <v>1163</v>
      </c>
      <c r="R13" s="140">
        <f t="shared" ref="R13:R17" si="2">+Q13/J13</f>
        <v>0.2326</v>
      </c>
      <c r="S13" s="130">
        <v>486</v>
      </c>
      <c r="T13" s="130">
        <v>851</v>
      </c>
      <c r="U13" s="130" t="s">
        <v>204</v>
      </c>
      <c r="V13" s="130" t="s">
        <v>204</v>
      </c>
      <c r="W13" s="131" t="s">
        <v>204</v>
      </c>
      <c r="X13" s="131" t="s">
        <v>204</v>
      </c>
      <c r="Y13" s="132">
        <f>+SUM(S13:X13)</f>
        <v>1337</v>
      </c>
      <c r="Z13" s="138">
        <f t="shared" si="0"/>
        <v>0.26740000000000003</v>
      </c>
      <c r="AA13" s="134">
        <f>+Q13+Y13</f>
        <v>2500</v>
      </c>
      <c r="AB13" s="140">
        <f>+AA13/J13</f>
        <v>0.5</v>
      </c>
      <c r="AC13" s="181"/>
      <c r="AD13" s="184"/>
      <c r="AE13" s="187"/>
      <c r="AF13" s="135" t="s">
        <v>55</v>
      </c>
      <c r="AG13" s="239" t="s">
        <v>239</v>
      </c>
      <c r="AH13" s="175" t="s">
        <v>228</v>
      </c>
      <c r="AI13" s="173"/>
      <c r="AJ13" s="158"/>
    </row>
    <row r="14" spans="1:36" s="95" customFormat="1" ht="276" customHeight="1" x14ac:dyDescent="0.2">
      <c r="A14" s="122" t="s">
        <v>62</v>
      </c>
      <c r="B14" s="122" t="s">
        <v>63</v>
      </c>
      <c r="C14" s="203"/>
      <c r="D14" s="200"/>
      <c r="E14" s="136" t="s">
        <v>64</v>
      </c>
      <c r="F14" s="122" t="s">
        <v>61</v>
      </c>
      <c r="G14" s="141" t="s">
        <v>36</v>
      </c>
      <c r="H14" s="141">
        <v>150</v>
      </c>
      <c r="I14" s="141">
        <v>174</v>
      </c>
      <c r="J14" s="141">
        <v>450</v>
      </c>
      <c r="K14" s="126">
        <v>0</v>
      </c>
      <c r="L14" s="127">
        <v>31</v>
      </c>
      <c r="M14" s="127">
        <v>28</v>
      </c>
      <c r="N14" s="162">
        <v>0</v>
      </c>
      <c r="O14" s="127">
        <v>51</v>
      </c>
      <c r="P14" s="167">
        <v>31</v>
      </c>
      <c r="Q14" s="132">
        <f>+SUM(K14:P14)</f>
        <v>141</v>
      </c>
      <c r="R14" s="140">
        <f>+Q14/J14</f>
        <v>0.31333333333333335</v>
      </c>
      <c r="S14" s="130">
        <v>41</v>
      </c>
      <c r="T14" s="130">
        <v>42</v>
      </c>
      <c r="U14" s="130" t="s">
        <v>204</v>
      </c>
      <c r="V14" s="130" t="s">
        <v>204</v>
      </c>
      <c r="W14" s="131" t="s">
        <v>204</v>
      </c>
      <c r="X14" s="131" t="s">
        <v>204</v>
      </c>
      <c r="Y14" s="132">
        <f>+SUM(S14:X14)</f>
        <v>83</v>
      </c>
      <c r="Z14" s="138">
        <f t="shared" si="0"/>
        <v>0.18444444444444444</v>
      </c>
      <c r="AA14" s="134">
        <f>+Q14+Y14</f>
        <v>224</v>
      </c>
      <c r="AB14" s="140">
        <f>+AA14/J14</f>
        <v>0.49777777777777776</v>
      </c>
      <c r="AC14" s="182"/>
      <c r="AD14" s="185"/>
      <c r="AE14" s="188"/>
      <c r="AF14" s="142" t="s">
        <v>65</v>
      </c>
      <c r="AG14" s="240" t="s">
        <v>238</v>
      </c>
      <c r="AH14" s="175" t="s">
        <v>229</v>
      </c>
      <c r="AI14" s="172"/>
    </row>
    <row r="15" spans="1:36" s="95" customFormat="1" ht="409.6" customHeight="1" x14ac:dyDescent="0.2">
      <c r="A15" s="122" t="s">
        <v>200</v>
      </c>
      <c r="B15" s="143" t="s">
        <v>201</v>
      </c>
      <c r="C15" s="201">
        <v>240198</v>
      </c>
      <c r="D15" s="195" t="s">
        <v>192</v>
      </c>
      <c r="E15" s="144" t="s">
        <v>45</v>
      </c>
      <c r="F15" s="122" t="s">
        <v>203</v>
      </c>
      <c r="G15" s="141" t="s">
        <v>36</v>
      </c>
      <c r="H15" s="144">
        <v>2816</v>
      </c>
      <c r="I15" s="144">
        <v>2646</v>
      </c>
      <c r="J15" s="144">
        <v>2700</v>
      </c>
      <c r="K15" s="127">
        <v>2279</v>
      </c>
      <c r="L15" s="127">
        <v>2265</v>
      </c>
      <c r="M15" s="127">
        <v>2258</v>
      </c>
      <c r="N15" s="163">
        <v>2236</v>
      </c>
      <c r="O15" s="127">
        <v>2235</v>
      </c>
      <c r="P15" s="167">
        <v>2234</v>
      </c>
      <c r="Q15" s="132">
        <f>+(K15+L15+M15+N15+O15+P15)/6</f>
        <v>2251.1666666666665</v>
      </c>
      <c r="R15" s="145">
        <f>+Q15/J15</f>
        <v>0.83376543209876541</v>
      </c>
      <c r="S15" s="157">
        <v>2236</v>
      </c>
      <c r="T15" s="157">
        <v>2231</v>
      </c>
      <c r="U15" s="130" t="s">
        <v>204</v>
      </c>
      <c r="V15" s="130" t="s">
        <v>204</v>
      </c>
      <c r="W15" s="131" t="s">
        <v>204</v>
      </c>
      <c r="X15" s="131" t="s">
        <v>204</v>
      </c>
      <c r="Y15" s="132">
        <f>+(K15+L15+M15+N15+O15+P15+S15+T15)/8</f>
        <v>2246.75</v>
      </c>
      <c r="Z15" s="138">
        <f>+Y15/J15</f>
        <v>0.83212962962962966</v>
      </c>
      <c r="AA15" s="134">
        <f>+Y15</f>
        <v>2246.75</v>
      </c>
      <c r="AB15" s="145">
        <f>AA15/J15</f>
        <v>0.83212962962962966</v>
      </c>
      <c r="AC15" s="189">
        <v>46279147557</v>
      </c>
      <c r="AD15" s="189">
        <v>34922706193</v>
      </c>
      <c r="AE15" s="192">
        <f>AD15/AC15</f>
        <v>0.75460997093749904</v>
      </c>
      <c r="AF15" s="135" t="s">
        <v>46</v>
      </c>
      <c r="AG15" s="241" t="s">
        <v>241</v>
      </c>
      <c r="AH15" s="175" t="s">
        <v>230</v>
      </c>
      <c r="AI15" s="171"/>
    </row>
    <row r="16" spans="1:36" s="95" customFormat="1" ht="197.25" customHeight="1" x14ac:dyDescent="0.2">
      <c r="A16" s="122" t="s">
        <v>47</v>
      </c>
      <c r="B16" s="122" t="s">
        <v>48</v>
      </c>
      <c r="C16" s="202"/>
      <c r="D16" s="196"/>
      <c r="E16" s="144" t="s">
        <v>49</v>
      </c>
      <c r="F16" s="122" t="s">
        <v>50</v>
      </c>
      <c r="G16" s="141" t="s">
        <v>36</v>
      </c>
      <c r="H16" s="144">
        <v>200</v>
      </c>
      <c r="I16" s="144">
        <v>327</v>
      </c>
      <c r="J16" s="144">
        <v>1300</v>
      </c>
      <c r="K16" s="127">
        <v>3</v>
      </c>
      <c r="L16" s="127">
        <v>4</v>
      </c>
      <c r="M16" s="127">
        <v>26</v>
      </c>
      <c r="N16" s="163">
        <v>14</v>
      </c>
      <c r="O16" s="127">
        <v>16</v>
      </c>
      <c r="P16" s="167">
        <v>19</v>
      </c>
      <c r="Q16" s="132">
        <f>+SUM(K16:P16)</f>
        <v>82</v>
      </c>
      <c r="R16" s="140">
        <f t="shared" si="2"/>
        <v>6.3076923076923072E-2</v>
      </c>
      <c r="S16" s="130">
        <v>36</v>
      </c>
      <c r="T16" s="130">
        <v>25</v>
      </c>
      <c r="U16" s="130" t="s">
        <v>204</v>
      </c>
      <c r="V16" s="130" t="s">
        <v>204</v>
      </c>
      <c r="W16" s="131" t="s">
        <v>204</v>
      </c>
      <c r="X16" s="131" t="s">
        <v>204</v>
      </c>
      <c r="Y16" s="132">
        <f>+SUM(S16:X16)</f>
        <v>61</v>
      </c>
      <c r="Z16" s="138">
        <f>+Y16/J16</f>
        <v>4.6923076923076922E-2</v>
      </c>
      <c r="AA16" s="134">
        <f>+Q16+Y16</f>
        <v>143</v>
      </c>
      <c r="AB16" s="140">
        <f>+AA16/J16</f>
        <v>0.11</v>
      </c>
      <c r="AC16" s="190"/>
      <c r="AD16" s="190"/>
      <c r="AE16" s="193"/>
      <c r="AF16" s="135" t="s">
        <v>198</v>
      </c>
      <c r="AG16" s="239" t="s">
        <v>237</v>
      </c>
      <c r="AH16" s="175" t="s">
        <v>231</v>
      </c>
      <c r="AI16" s="171"/>
    </row>
    <row r="17" spans="1:35" s="95" customFormat="1" ht="409.5" customHeight="1" x14ac:dyDescent="0.2">
      <c r="A17" s="122" t="s">
        <v>37</v>
      </c>
      <c r="B17" s="122" t="s">
        <v>38</v>
      </c>
      <c r="C17" s="203"/>
      <c r="D17" s="197"/>
      <c r="E17" s="144" t="s">
        <v>39</v>
      </c>
      <c r="F17" s="122" t="s">
        <v>40</v>
      </c>
      <c r="G17" s="124" t="s">
        <v>36</v>
      </c>
      <c r="H17" s="131">
        <v>2500</v>
      </c>
      <c r="I17" s="131">
        <v>5179</v>
      </c>
      <c r="J17" s="131">
        <v>2500</v>
      </c>
      <c r="K17" s="146">
        <v>506</v>
      </c>
      <c r="L17" s="156">
        <v>773</v>
      </c>
      <c r="M17" s="157">
        <v>1059</v>
      </c>
      <c r="N17" s="157">
        <v>348</v>
      </c>
      <c r="O17" s="127">
        <v>770</v>
      </c>
      <c r="P17" s="167">
        <v>756</v>
      </c>
      <c r="Q17" s="132">
        <f>+SUM(K17:P17)</f>
        <v>4212</v>
      </c>
      <c r="R17" s="145">
        <f t="shared" si="2"/>
        <v>1.6848000000000001</v>
      </c>
      <c r="S17" s="130">
        <v>333</v>
      </c>
      <c r="T17" s="130">
        <v>104</v>
      </c>
      <c r="U17" s="130" t="s">
        <v>204</v>
      </c>
      <c r="V17" s="130" t="s">
        <v>204</v>
      </c>
      <c r="W17" s="131" t="s">
        <v>204</v>
      </c>
      <c r="X17" s="131" t="s">
        <v>204</v>
      </c>
      <c r="Y17" s="132">
        <f>+SUM(S17:X17)</f>
        <v>437</v>
      </c>
      <c r="Z17" s="133">
        <f>+Y17/J17</f>
        <v>0.17480000000000001</v>
      </c>
      <c r="AA17" s="134">
        <f>+Q17+Y17</f>
        <v>4649</v>
      </c>
      <c r="AB17" s="145">
        <f>AA17/J17</f>
        <v>1.8595999999999999</v>
      </c>
      <c r="AC17" s="191"/>
      <c r="AD17" s="191"/>
      <c r="AE17" s="194"/>
      <c r="AF17" s="135" t="s">
        <v>41</v>
      </c>
      <c r="AG17" s="239" t="s">
        <v>236</v>
      </c>
      <c r="AH17" s="176" t="s">
        <v>232</v>
      </c>
      <c r="AI17" s="171"/>
    </row>
    <row r="18" spans="1:35" s="95" customFormat="1" ht="355.5" customHeight="1" x14ac:dyDescent="0.2">
      <c r="A18" s="122" t="s">
        <v>42</v>
      </c>
      <c r="B18" s="122" t="s">
        <v>43</v>
      </c>
      <c r="C18" s="123">
        <v>240209</v>
      </c>
      <c r="D18" s="122" t="s">
        <v>194</v>
      </c>
      <c r="E18" s="144" t="s">
        <v>44</v>
      </c>
      <c r="F18" s="122" t="s">
        <v>213</v>
      </c>
      <c r="G18" s="124" t="s">
        <v>36</v>
      </c>
      <c r="H18" s="131">
        <v>100</v>
      </c>
      <c r="I18" s="131">
        <v>101</v>
      </c>
      <c r="J18" s="131">
        <v>100</v>
      </c>
      <c r="K18" s="127">
        <v>13</v>
      </c>
      <c r="L18" s="127">
        <v>54</v>
      </c>
      <c r="M18" s="127">
        <v>12</v>
      </c>
      <c r="N18" s="163">
        <v>60</v>
      </c>
      <c r="O18" s="127">
        <v>14</v>
      </c>
      <c r="P18" s="167">
        <v>99</v>
      </c>
      <c r="Q18" s="132">
        <f>+SUM(K18:P18)</f>
        <v>252</v>
      </c>
      <c r="R18" s="145">
        <f>+Q18/J18</f>
        <v>2.52</v>
      </c>
      <c r="S18" s="130">
        <v>5</v>
      </c>
      <c r="T18" s="130">
        <v>22</v>
      </c>
      <c r="U18" s="130" t="s">
        <v>204</v>
      </c>
      <c r="V18" s="130" t="s">
        <v>204</v>
      </c>
      <c r="W18" s="131" t="s">
        <v>204</v>
      </c>
      <c r="X18" s="131" t="s">
        <v>204</v>
      </c>
      <c r="Y18" s="132">
        <f>+SUM(S18:X18)</f>
        <v>27</v>
      </c>
      <c r="Z18" s="133">
        <f t="shared" si="0"/>
        <v>0.27</v>
      </c>
      <c r="AA18" s="134">
        <f>+Q18+Y18</f>
        <v>279</v>
      </c>
      <c r="AB18" s="145">
        <f>AA18/J18</f>
        <v>2.79</v>
      </c>
      <c r="AC18" s="168">
        <v>286500000</v>
      </c>
      <c r="AD18" s="168">
        <v>208388234</v>
      </c>
      <c r="AE18" s="170">
        <f>AD18/AC18</f>
        <v>0.72735858289703315</v>
      </c>
      <c r="AF18" s="135" t="s">
        <v>214</v>
      </c>
      <c r="AG18" s="239" t="s">
        <v>235</v>
      </c>
      <c r="AH18" s="177" t="s">
        <v>233</v>
      </c>
      <c r="AI18" s="174"/>
    </row>
    <row r="19" spans="1:35" ht="26.25" customHeight="1" x14ac:dyDescent="0.25">
      <c r="AD19" s="99"/>
      <c r="AE19" s="161"/>
      <c r="AI19" s="147"/>
    </row>
    <row r="21" spans="1:35" x14ac:dyDescent="0.25">
      <c r="AD21" s="99"/>
    </row>
    <row r="22" spans="1:35" x14ac:dyDescent="0.25">
      <c r="A22" s="106" t="s">
        <v>66</v>
      </c>
      <c r="B22" s="106"/>
      <c r="C22" s="106"/>
    </row>
    <row r="23" spans="1:35" ht="20.25" customHeight="1" x14ac:dyDescent="0.25">
      <c r="A23" s="179"/>
      <c r="B23" s="179"/>
      <c r="C23" s="179"/>
      <c r="D23" s="179"/>
      <c r="E23" s="179"/>
      <c r="F23" s="179"/>
      <c r="G23" s="148"/>
      <c r="H23" s="148"/>
      <c r="I23" s="148"/>
      <c r="J23" s="148"/>
    </row>
    <row r="24" spans="1:35" x14ac:dyDescent="0.25">
      <c r="A24" s="148"/>
      <c r="B24" s="148"/>
      <c r="C24" s="148"/>
    </row>
    <row r="25" spans="1:35" ht="7.5" customHeight="1" x14ac:dyDescent="0.25">
      <c r="A25" s="148"/>
      <c r="B25" s="148"/>
      <c r="C25" s="148"/>
    </row>
    <row r="26" spans="1:35" x14ac:dyDescent="0.25">
      <c r="A26" s="106" t="s">
        <v>67</v>
      </c>
    </row>
    <row r="27" spans="1:35" ht="34.5" customHeight="1" x14ac:dyDescent="0.25">
      <c r="A27" s="178" t="s">
        <v>217</v>
      </c>
      <c r="B27" s="178"/>
      <c r="C27" s="149"/>
      <c r="D27" s="93"/>
      <c r="E27" s="93"/>
      <c r="F27" s="93"/>
      <c r="G27" s="93"/>
      <c r="H27" s="93"/>
      <c r="I27" s="93"/>
      <c r="J27" s="93"/>
    </row>
    <row r="28" spans="1:35" ht="36.75" customHeight="1" x14ac:dyDescent="0.25">
      <c r="A28" s="178" t="s">
        <v>218</v>
      </c>
      <c r="B28" s="178"/>
      <c r="C28" s="150"/>
      <c r="D28" s="93"/>
      <c r="E28" s="93"/>
      <c r="F28" s="93"/>
      <c r="G28" s="93"/>
      <c r="H28" s="93"/>
      <c r="I28" s="93"/>
      <c r="J28" s="93"/>
    </row>
    <row r="29" spans="1:35" ht="33.75" customHeight="1" x14ac:dyDescent="0.25">
      <c r="A29" s="178" t="s">
        <v>219</v>
      </c>
      <c r="B29" s="178"/>
      <c r="C29" s="151"/>
      <c r="D29" s="93"/>
      <c r="E29" s="93"/>
      <c r="F29" s="93"/>
      <c r="G29" s="93"/>
      <c r="H29" s="93"/>
      <c r="I29" s="93"/>
      <c r="J29" s="93"/>
    </row>
    <row r="30" spans="1:35" ht="33.75" customHeight="1" x14ac:dyDescent="0.25">
      <c r="A30" s="93"/>
      <c r="B30" s="93"/>
      <c r="C30" s="93"/>
      <c r="D30" s="93"/>
      <c r="E30" s="93"/>
      <c r="F30" s="93"/>
      <c r="G30" s="93"/>
      <c r="H30" s="93"/>
      <c r="I30" s="93"/>
      <c r="J30" s="93"/>
    </row>
    <row r="31" spans="1:35" ht="36" customHeight="1" x14ac:dyDescent="0.2">
      <c r="A31" s="204" t="s">
        <v>68</v>
      </c>
      <c r="B31" s="152" t="s">
        <v>69</v>
      </c>
      <c r="C31" s="205" t="s">
        <v>70</v>
      </c>
      <c r="D31" s="153" t="s">
        <v>199</v>
      </c>
      <c r="E31" s="206" t="s">
        <v>71</v>
      </c>
      <c r="F31" s="154" t="s">
        <v>215</v>
      </c>
      <c r="G31" s="93"/>
      <c r="H31" s="93"/>
      <c r="I31" s="93"/>
      <c r="J31" s="93"/>
      <c r="K31" s="93"/>
      <c r="L31" s="93"/>
      <c r="M31" s="93"/>
      <c r="N31" s="93"/>
      <c r="O31" s="165"/>
      <c r="P31" s="93"/>
      <c r="Q31" s="93"/>
      <c r="R31" s="93"/>
      <c r="S31" s="93"/>
      <c r="T31" s="93"/>
      <c r="U31" s="93"/>
      <c r="V31" s="93"/>
      <c r="W31" s="93"/>
      <c r="X31" s="93"/>
      <c r="Y31" s="93"/>
      <c r="Z31" s="93"/>
      <c r="AA31" s="93"/>
      <c r="AB31" s="93"/>
      <c r="AC31" s="93"/>
      <c r="AD31" s="93"/>
    </row>
    <row r="32" spans="1:35" ht="34.5" customHeight="1" x14ac:dyDescent="0.2">
      <c r="A32" s="204"/>
      <c r="B32" s="152" t="s">
        <v>72</v>
      </c>
      <c r="C32" s="205"/>
      <c r="D32" s="152" t="s">
        <v>72</v>
      </c>
      <c r="E32" s="206"/>
      <c r="F32" s="155" t="s">
        <v>216</v>
      </c>
      <c r="G32" s="93"/>
      <c r="H32" s="93"/>
      <c r="I32" s="93"/>
      <c r="J32" s="93"/>
      <c r="K32" s="93"/>
      <c r="L32" s="93"/>
      <c r="M32" s="93"/>
      <c r="N32" s="93"/>
      <c r="O32" s="165"/>
      <c r="P32" s="93"/>
      <c r="Q32" s="93"/>
      <c r="R32" s="93"/>
      <c r="S32" s="93"/>
      <c r="T32" s="93"/>
      <c r="U32" s="93"/>
      <c r="V32" s="93"/>
      <c r="W32" s="93"/>
      <c r="X32" s="93"/>
      <c r="Y32" s="93"/>
      <c r="Z32" s="93"/>
      <c r="AA32" s="93"/>
      <c r="AB32" s="93"/>
      <c r="AC32" s="93"/>
      <c r="AD32" s="93"/>
    </row>
    <row r="33" spans="1:30" x14ac:dyDescent="0.2">
      <c r="A33" s="93"/>
      <c r="B33" s="93"/>
      <c r="C33" s="93"/>
      <c r="D33" s="93"/>
      <c r="E33" s="93"/>
      <c r="F33" s="93"/>
      <c r="G33" s="93"/>
      <c r="H33" s="93"/>
      <c r="I33" s="93"/>
      <c r="J33" s="93"/>
      <c r="K33" s="93"/>
      <c r="L33" s="93"/>
      <c r="M33" s="93"/>
      <c r="N33" s="93"/>
      <c r="O33" s="165"/>
      <c r="P33" s="93"/>
      <c r="Q33" s="93"/>
      <c r="R33" s="93"/>
      <c r="S33" s="93"/>
      <c r="T33" s="93"/>
      <c r="U33" s="93"/>
      <c r="V33" s="93"/>
      <c r="W33" s="93"/>
      <c r="X33" s="93"/>
      <c r="Y33" s="93"/>
      <c r="Z33" s="93"/>
      <c r="AA33" s="93"/>
      <c r="AB33" s="93"/>
      <c r="AC33" s="93"/>
      <c r="AD33" s="93"/>
    </row>
  </sheetData>
  <mergeCells count="25">
    <mergeCell ref="A1:AF4"/>
    <mergeCell ref="AC8:AE9"/>
    <mergeCell ref="AF8:AH9"/>
    <mergeCell ref="AA9:AB9"/>
    <mergeCell ref="K8:AB8"/>
    <mergeCell ref="A8:H9"/>
    <mergeCell ref="S9:Z9"/>
    <mergeCell ref="K9:R9"/>
    <mergeCell ref="A31:A32"/>
    <mergeCell ref="C31:C32"/>
    <mergeCell ref="E31:E32"/>
    <mergeCell ref="A29:B29"/>
    <mergeCell ref="A28:B28"/>
    <mergeCell ref="A27:B27"/>
    <mergeCell ref="A23:F23"/>
    <mergeCell ref="AC12:AC14"/>
    <mergeCell ref="AD12:AD14"/>
    <mergeCell ref="AE12:AE14"/>
    <mergeCell ref="AD15:AD17"/>
    <mergeCell ref="AC15:AC17"/>
    <mergeCell ref="AE15:AE17"/>
    <mergeCell ref="D15:D17"/>
    <mergeCell ref="D12:D14"/>
    <mergeCell ref="C12:C14"/>
    <mergeCell ref="C15:C17"/>
  </mergeCells>
  <phoneticPr fontId="42" type="noConversion"/>
  <pageMargins left="0.25" right="0.25" top="0.75" bottom="0.75" header="0.3" footer="0.3"/>
  <pageSetup scale="57"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ColWidth="11.42578125" defaultRowHeight="15" x14ac:dyDescent="0.25"/>
  <cols>
    <col min="1" max="1" width="44.42578125" style="28" customWidth="1"/>
    <col min="2" max="2" width="63.5703125" customWidth="1"/>
    <col min="3" max="3" width="24" style="29" customWidth="1"/>
    <col min="4" max="4" width="23.5703125" style="29" customWidth="1"/>
    <col min="5" max="5" width="34.85546875" style="29" customWidth="1"/>
    <col min="6" max="6" width="37.42578125" customWidth="1"/>
    <col min="7" max="7" width="20.5703125" customWidth="1"/>
  </cols>
  <sheetData>
    <row r="1" spans="1:5" s="4" customFormat="1" ht="45" x14ac:dyDescent="0.25">
      <c r="A1" s="1" t="s">
        <v>73</v>
      </c>
      <c r="B1" s="2" t="s">
        <v>74</v>
      </c>
      <c r="C1" s="2" t="s">
        <v>75</v>
      </c>
      <c r="D1" s="2" t="s">
        <v>76</v>
      </c>
      <c r="E1" s="3" t="s">
        <v>77</v>
      </c>
    </row>
    <row r="2" spans="1:5" x14ac:dyDescent="0.25">
      <c r="A2" s="5" t="s">
        <v>78</v>
      </c>
      <c r="B2" s="6">
        <v>462837515</v>
      </c>
      <c r="C2" s="6">
        <v>458544520.75015002</v>
      </c>
      <c r="D2" s="6">
        <f t="shared" ref="D2:D24" si="0">+B2-C2</f>
        <v>4292994.2498499751</v>
      </c>
      <c r="E2" s="7"/>
    </row>
    <row r="3" spans="1:5" ht="24" x14ac:dyDescent="0.25">
      <c r="A3" s="8" t="s">
        <v>79</v>
      </c>
      <c r="B3" s="9">
        <v>14321969830</v>
      </c>
      <c r="C3" s="9">
        <v>22744637270.214577</v>
      </c>
      <c r="D3" s="10">
        <f>+B3-C3</f>
        <v>-8422667440.2145767</v>
      </c>
      <c r="E3" s="11" t="s">
        <v>80</v>
      </c>
    </row>
    <row r="4" spans="1:5" x14ac:dyDescent="0.25">
      <c r="A4" s="5" t="s">
        <v>81</v>
      </c>
      <c r="B4" s="6">
        <v>41513478872</v>
      </c>
      <c r="C4" s="6">
        <v>40772810534.447693</v>
      </c>
      <c r="D4" s="6">
        <f t="shared" si="0"/>
        <v>740668337.55230713</v>
      </c>
      <c r="E4" s="7"/>
    </row>
    <row r="5" spans="1:5" ht="45" x14ac:dyDescent="0.25">
      <c r="A5" s="12" t="s">
        <v>82</v>
      </c>
      <c r="B5" s="6">
        <v>17609115631</v>
      </c>
      <c r="C5" s="6">
        <v>12578571952.608334</v>
      </c>
      <c r="D5" s="6">
        <f t="shared" si="0"/>
        <v>5030543678.3916664</v>
      </c>
      <c r="E5" s="7"/>
    </row>
    <row r="6" spans="1:5" x14ac:dyDescent="0.25">
      <c r="A6" s="5" t="s">
        <v>83</v>
      </c>
      <c r="B6" s="6">
        <v>1795538738</v>
      </c>
      <c r="C6" s="6">
        <v>148615160.66496599</v>
      </c>
      <c r="D6" s="6">
        <f t="shared" si="0"/>
        <v>1646923577.3350339</v>
      </c>
      <c r="E6" s="7"/>
    </row>
    <row r="7" spans="1:5" x14ac:dyDescent="0.25">
      <c r="A7" s="5" t="s">
        <v>84</v>
      </c>
      <c r="B7" s="6">
        <v>5027695390</v>
      </c>
      <c r="C7" s="6">
        <v>4126412237.5356622</v>
      </c>
      <c r="D7" s="6">
        <f t="shared" si="0"/>
        <v>901283152.46433783</v>
      </c>
      <c r="E7" s="7"/>
    </row>
    <row r="8" spans="1:5" x14ac:dyDescent="0.25">
      <c r="A8" s="5" t="s">
        <v>85</v>
      </c>
      <c r="B8" s="6">
        <v>284805801</v>
      </c>
      <c r="C8" s="6">
        <v>284805801.37796807</v>
      </c>
      <c r="D8" s="6">
        <f t="shared" si="0"/>
        <v>-0.37796807289123535</v>
      </c>
      <c r="E8" s="7"/>
    </row>
    <row r="9" spans="1:5" x14ac:dyDescent="0.25">
      <c r="A9" s="5" t="s">
        <v>86</v>
      </c>
      <c r="B9" s="6">
        <v>1060000000</v>
      </c>
      <c r="C9" s="6">
        <v>955211693.6768893</v>
      </c>
      <c r="D9" s="6">
        <f t="shared" si="0"/>
        <v>104788306.3231107</v>
      </c>
      <c r="E9" s="7"/>
    </row>
    <row r="10" spans="1:5" ht="24" x14ac:dyDescent="0.25">
      <c r="A10" s="13" t="s">
        <v>87</v>
      </c>
      <c r="B10" s="14">
        <v>1339252071</v>
      </c>
      <c r="C10" s="14">
        <v>1339252071.3330276</v>
      </c>
      <c r="D10" s="14">
        <f t="shared" si="0"/>
        <v>-0.33302760124206543</v>
      </c>
      <c r="E10" s="15" t="s">
        <v>88</v>
      </c>
    </row>
    <row r="11" spans="1:5" x14ac:dyDescent="0.25">
      <c r="A11" s="5" t="s">
        <v>89</v>
      </c>
      <c r="B11" s="6">
        <v>434351340</v>
      </c>
      <c r="C11" s="6">
        <v>317674487.30708599</v>
      </c>
      <c r="D11" s="6">
        <f t="shared" si="0"/>
        <v>116676852.69291401</v>
      </c>
      <c r="E11" s="7"/>
    </row>
    <row r="12" spans="1:5" x14ac:dyDescent="0.25">
      <c r="A12" s="5" t="s">
        <v>90</v>
      </c>
      <c r="B12" s="6">
        <v>146000000</v>
      </c>
      <c r="C12" s="6">
        <v>145739698.41422197</v>
      </c>
      <c r="D12" s="6">
        <f t="shared" si="0"/>
        <v>260301.58577802777</v>
      </c>
      <c r="E12" s="7"/>
    </row>
    <row r="13" spans="1:5" ht="30" x14ac:dyDescent="0.25">
      <c r="A13" s="16" t="s">
        <v>91</v>
      </c>
      <c r="B13" s="14">
        <v>7831590388</v>
      </c>
      <c r="C13" s="14">
        <v>7115239857.4586487</v>
      </c>
      <c r="D13" s="14">
        <f t="shared" si="0"/>
        <v>716350530.54135132</v>
      </c>
      <c r="E13" s="17"/>
    </row>
    <row r="14" spans="1:5" ht="45" x14ac:dyDescent="0.25">
      <c r="A14" s="16" t="s">
        <v>92</v>
      </c>
      <c r="B14" s="14">
        <v>16041260647</v>
      </c>
      <c r="C14" s="14">
        <v>6601774947.3160334</v>
      </c>
      <c r="D14" s="14">
        <f t="shared" si="0"/>
        <v>9439485699.6839676</v>
      </c>
      <c r="E14" s="15"/>
    </row>
    <row r="15" spans="1:5" x14ac:dyDescent="0.25">
      <c r="A15" s="5" t="s">
        <v>93</v>
      </c>
      <c r="B15" s="6">
        <v>50000000</v>
      </c>
      <c r="C15" s="6">
        <v>49897706.387439996</v>
      </c>
      <c r="D15" s="6">
        <f t="shared" si="0"/>
        <v>102293.612560004</v>
      </c>
      <c r="E15" s="7"/>
    </row>
    <row r="16" spans="1:5" x14ac:dyDescent="0.25">
      <c r="A16" s="5" t="s">
        <v>94</v>
      </c>
      <c r="B16" s="6">
        <v>274833082</v>
      </c>
      <c r="C16" s="6">
        <v>273710549.38619</v>
      </c>
      <c r="D16" s="6">
        <f t="shared" si="0"/>
        <v>1122532.6138100028</v>
      </c>
      <c r="E16" s="7"/>
    </row>
    <row r="17" spans="1:7" ht="16.5" customHeight="1" x14ac:dyDescent="0.25">
      <c r="A17" s="18" t="s">
        <v>95</v>
      </c>
      <c r="B17" s="19">
        <v>1768461537</v>
      </c>
      <c r="C17" s="19">
        <v>1768461537</v>
      </c>
      <c r="D17" s="19">
        <f t="shared" si="0"/>
        <v>0</v>
      </c>
      <c r="E17" s="7"/>
    </row>
    <row r="18" spans="1:7" x14ac:dyDescent="0.25">
      <c r="A18" s="18" t="s">
        <v>96</v>
      </c>
      <c r="B18" s="19">
        <v>1495909812</v>
      </c>
      <c r="C18" s="19">
        <v>1495909812</v>
      </c>
      <c r="D18" s="19">
        <f t="shared" si="0"/>
        <v>0</v>
      </c>
      <c r="E18" s="7"/>
    </row>
    <row r="19" spans="1:7" x14ac:dyDescent="0.25">
      <c r="A19" s="18" t="s">
        <v>97</v>
      </c>
      <c r="B19" s="19">
        <v>3104297472</v>
      </c>
      <c r="C19" s="19">
        <v>3104297472</v>
      </c>
      <c r="D19" s="19">
        <f t="shared" si="0"/>
        <v>0</v>
      </c>
      <c r="E19" s="7"/>
    </row>
    <row r="20" spans="1:7" x14ac:dyDescent="0.25">
      <c r="A20" s="18" t="s">
        <v>98</v>
      </c>
      <c r="B20" s="19">
        <v>257506262</v>
      </c>
      <c r="C20" s="19">
        <v>257506262</v>
      </c>
      <c r="D20" s="19">
        <f t="shared" si="0"/>
        <v>0</v>
      </c>
      <c r="E20" s="7"/>
    </row>
    <row r="21" spans="1:7" x14ac:dyDescent="0.25">
      <c r="A21" s="18" t="s">
        <v>99</v>
      </c>
      <c r="B21" s="19">
        <v>8588622123</v>
      </c>
      <c r="C21" s="19">
        <v>8588622123</v>
      </c>
      <c r="D21" s="19">
        <f t="shared" si="0"/>
        <v>0</v>
      </c>
      <c r="E21" s="7"/>
    </row>
    <row r="22" spans="1:7" x14ac:dyDescent="0.25">
      <c r="A22" s="20" t="s">
        <v>100</v>
      </c>
      <c r="B22" s="21">
        <v>5000000000</v>
      </c>
      <c r="C22" s="21">
        <v>5000000000</v>
      </c>
      <c r="D22" s="21">
        <f t="shared" si="0"/>
        <v>0</v>
      </c>
      <c r="E22" s="22" t="s">
        <v>101</v>
      </c>
    </row>
    <row r="23" spans="1:7" x14ac:dyDescent="0.25">
      <c r="A23" s="20" t="s">
        <v>102</v>
      </c>
      <c r="B23" s="21">
        <v>224000000</v>
      </c>
      <c r="C23" s="21">
        <v>224000000</v>
      </c>
      <c r="D23" s="21">
        <f t="shared" si="0"/>
        <v>0</v>
      </c>
      <c r="E23" s="22" t="s">
        <v>101</v>
      </c>
    </row>
    <row r="24" spans="1:7" ht="15.75" thickBot="1" x14ac:dyDescent="0.3">
      <c r="A24" s="23" t="s">
        <v>103</v>
      </c>
      <c r="B24" s="24">
        <v>825938353</v>
      </c>
      <c r="C24" s="24">
        <v>825938353</v>
      </c>
      <c r="D24" s="24">
        <f t="shared" si="0"/>
        <v>0</v>
      </c>
      <c r="E24" s="25"/>
    </row>
    <row r="25" spans="1:7" x14ac:dyDescent="0.25">
      <c r="A25" s="26" t="s">
        <v>104</v>
      </c>
      <c r="B25" s="27">
        <f>SUM(B2:B24)</f>
        <v>129457464864</v>
      </c>
      <c r="C25" s="27">
        <f t="shared" ref="C25" si="1">SUM(C2:C24)</f>
        <v>119177634047.87888</v>
      </c>
      <c r="D25" s="27">
        <f>SUM(D2:D24)</f>
        <v>10279830816.121115</v>
      </c>
      <c r="E25"/>
    </row>
    <row r="26" spans="1:7" x14ac:dyDescent="0.25">
      <c r="E26" s="30"/>
    </row>
    <row r="29" spans="1:7" x14ac:dyDescent="0.25">
      <c r="A29" s="220" t="s">
        <v>105</v>
      </c>
      <c r="B29" s="220"/>
      <c r="C29" s="220"/>
      <c r="D29" s="220"/>
      <c r="E29" s="220"/>
      <c r="F29" s="220"/>
    </row>
    <row r="30" spans="1:7" x14ac:dyDescent="0.25">
      <c r="A30" s="31" t="s">
        <v>106</v>
      </c>
      <c r="B30" s="32" t="s">
        <v>107</v>
      </c>
      <c r="C30" s="33" t="s">
        <v>108</v>
      </c>
      <c r="D30" s="33" t="s">
        <v>109</v>
      </c>
      <c r="E30" s="33" t="s">
        <v>110</v>
      </c>
      <c r="F30" s="34" t="s">
        <v>111</v>
      </c>
      <c r="G30" s="34" t="s">
        <v>112</v>
      </c>
    </row>
    <row r="31" spans="1:7" ht="15" customHeight="1" x14ac:dyDescent="0.25">
      <c r="A31" s="221" t="s">
        <v>81</v>
      </c>
      <c r="B31" s="35" t="s">
        <v>113</v>
      </c>
      <c r="C31" s="223">
        <f>+D4</f>
        <v>740668337.55230713</v>
      </c>
      <c r="D31" s="36" t="s">
        <v>114</v>
      </c>
      <c r="E31" s="225"/>
      <c r="F31" s="218" t="s">
        <v>115</v>
      </c>
      <c r="G31" s="218" t="s">
        <v>116</v>
      </c>
    </row>
    <row r="32" spans="1:7" ht="23.25" thickBot="1" x14ac:dyDescent="0.3">
      <c r="A32" s="222"/>
      <c r="B32" s="37" t="s">
        <v>117</v>
      </c>
      <c r="C32" s="224"/>
      <c r="D32" s="38" t="s">
        <v>114</v>
      </c>
      <c r="E32" s="226"/>
      <c r="F32" s="219"/>
      <c r="G32" s="219"/>
    </row>
    <row r="33" spans="1:7" ht="15" customHeight="1" x14ac:dyDescent="0.25">
      <c r="A33" s="227" t="s">
        <v>82</v>
      </c>
      <c r="B33" s="39" t="s">
        <v>118</v>
      </c>
      <c r="C33" s="228">
        <f>+D5</f>
        <v>5030543678.3916664</v>
      </c>
      <c r="D33" s="230" t="s">
        <v>119</v>
      </c>
      <c r="E33" s="225"/>
      <c r="F33" s="40"/>
      <c r="G33" s="40"/>
    </row>
    <row r="34" spans="1:7" ht="81.75" customHeight="1" thickBot="1" x14ac:dyDescent="0.3">
      <c r="A34" s="222"/>
      <c r="B34" s="41" t="s">
        <v>120</v>
      </c>
      <c r="C34" s="229"/>
      <c r="D34" s="231"/>
      <c r="E34" s="226"/>
      <c r="F34" s="42" t="s">
        <v>121</v>
      </c>
      <c r="G34" s="42" t="s">
        <v>122</v>
      </c>
    </row>
    <row r="35" spans="1:7" ht="71.25" customHeight="1" thickBot="1" x14ac:dyDescent="0.3">
      <c r="A35" s="43" t="s">
        <v>83</v>
      </c>
      <c r="B35" s="44" t="s">
        <v>123</v>
      </c>
      <c r="C35" s="45">
        <f>+D6</f>
        <v>1646923577.3350339</v>
      </c>
      <c r="D35" s="38" t="s">
        <v>114</v>
      </c>
      <c r="E35" s="46" t="s">
        <v>124</v>
      </c>
      <c r="F35" s="42" t="s">
        <v>125</v>
      </c>
      <c r="G35" s="42" t="s">
        <v>126</v>
      </c>
    </row>
    <row r="36" spans="1:7" ht="45.75" customHeight="1" thickBot="1" x14ac:dyDescent="0.3">
      <c r="A36" s="43" t="s">
        <v>127</v>
      </c>
      <c r="B36" s="44" t="s">
        <v>128</v>
      </c>
      <c r="C36" s="45">
        <f>+D7</f>
        <v>901283152.46433783</v>
      </c>
      <c r="D36" s="38" t="s">
        <v>114</v>
      </c>
      <c r="E36" s="46" t="s">
        <v>129</v>
      </c>
      <c r="F36" s="42" t="s">
        <v>130</v>
      </c>
      <c r="G36" s="42" t="s">
        <v>131</v>
      </c>
    </row>
    <row r="37" spans="1:7" ht="18" customHeight="1" x14ac:dyDescent="0.25">
      <c r="A37" s="227" t="s">
        <v>86</v>
      </c>
      <c r="B37" s="35" t="s">
        <v>132</v>
      </c>
      <c r="C37" s="228"/>
      <c r="D37" s="36" t="s">
        <v>133</v>
      </c>
      <c r="E37" s="225" t="s">
        <v>134</v>
      </c>
      <c r="F37" s="232" t="s">
        <v>135</v>
      </c>
      <c r="G37" s="232" t="s">
        <v>136</v>
      </c>
    </row>
    <row r="38" spans="1:7" ht="27" customHeight="1" thickBot="1" x14ac:dyDescent="0.3">
      <c r="A38" s="222"/>
      <c r="B38" s="47" t="s">
        <v>137</v>
      </c>
      <c r="C38" s="229"/>
      <c r="D38" s="38"/>
      <c r="E38" s="226"/>
      <c r="F38" s="219"/>
      <c r="G38" s="219"/>
    </row>
    <row r="39" spans="1:7" ht="26.25" customHeight="1" x14ac:dyDescent="0.25">
      <c r="A39" s="221" t="s">
        <v>89</v>
      </c>
      <c r="B39" s="35" t="s">
        <v>138</v>
      </c>
      <c r="C39" s="228">
        <f>+D11</f>
        <v>116676852.69291401</v>
      </c>
      <c r="D39" s="36" t="s">
        <v>119</v>
      </c>
      <c r="E39" s="233" t="s">
        <v>139</v>
      </c>
      <c r="F39" s="232" t="s">
        <v>140</v>
      </c>
      <c r="G39" s="232" t="s">
        <v>141</v>
      </c>
    </row>
    <row r="40" spans="1:7" ht="30" customHeight="1" thickBot="1" x14ac:dyDescent="0.3">
      <c r="A40" s="222"/>
      <c r="B40" s="47" t="s">
        <v>142</v>
      </c>
      <c r="C40" s="229"/>
      <c r="D40" s="48"/>
      <c r="E40" s="234"/>
      <c r="F40" s="219"/>
      <c r="G40" s="219"/>
    </row>
    <row r="41" spans="1:7" x14ac:dyDescent="0.25">
      <c r="A41" s="227" t="s">
        <v>91</v>
      </c>
      <c r="B41" s="49" t="s">
        <v>143</v>
      </c>
      <c r="C41" s="228">
        <f>+D13</f>
        <v>716350530.54135132</v>
      </c>
      <c r="D41" s="36" t="s">
        <v>114</v>
      </c>
      <c r="E41" s="236" t="s">
        <v>144</v>
      </c>
      <c r="F41" s="40" t="s">
        <v>145</v>
      </c>
      <c r="G41" s="40" t="s">
        <v>146</v>
      </c>
    </row>
    <row r="42" spans="1:7" ht="24.75" x14ac:dyDescent="0.25">
      <c r="A42" s="221"/>
      <c r="B42" s="49" t="s">
        <v>147</v>
      </c>
      <c r="C42" s="235"/>
      <c r="D42" s="50" t="s">
        <v>148</v>
      </c>
      <c r="E42" s="236"/>
      <c r="F42" s="40"/>
      <c r="G42" s="40"/>
    </row>
    <row r="43" spans="1:7" ht="15.75" thickBot="1" x14ac:dyDescent="0.3">
      <c r="A43" s="222"/>
      <c r="B43" s="47" t="s">
        <v>149</v>
      </c>
      <c r="C43" s="229"/>
      <c r="D43" s="38" t="s">
        <v>133</v>
      </c>
      <c r="E43" s="234"/>
      <c r="F43" s="42" t="s">
        <v>150</v>
      </c>
      <c r="G43" s="42" t="s">
        <v>151</v>
      </c>
    </row>
    <row r="44" spans="1:7" ht="24.75" customHeight="1" x14ac:dyDescent="0.25">
      <c r="A44" s="227" t="s">
        <v>92</v>
      </c>
      <c r="B44" s="51" t="s">
        <v>152</v>
      </c>
      <c r="C44" s="228">
        <f>+D14</f>
        <v>9439485699.6839676</v>
      </c>
      <c r="D44" s="36" t="s">
        <v>114</v>
      </c>
      <c r="E44" s="237"/>
      <c r="F44" s="218" t="s">
        <v>153</v>
      </c>
      <c r="G44" s="218" t="s">
        <v>146</v>
      </c>
    </row>
    <row r="45" spans="1:7" ht="24.75" x14ac:dyDescent="0.25">
      <c r="A45" s="221"/>
      <c r="B45" s="52" t="s">
        <v>154</v>
      </c>
      <c r="C45" s="235"/>
      <c r="D45" s="36" t="s">
        <v>114</v>
      </c>
      <c r="E45" s="237"/>
      <c r="F45" s="218"/>
      <c r="G45" s="218"/>
    </row>
    <row r="46" spans="1:7" ht="25.5" customHeight="1" x14ac:dyDescent="0.25">
      <c r="A46" s="221"/>
      <c r="B46" s="53" t="s">
        <v>155</v>
      </c>
      <c r="C46" s="235"/>
      <c r="D46" s="36" t="s">
        <v>114</v>
      </c>
      <c r="E46" s="237"/>
      <c r="F46" s="218"/>
      <c r="G46" s="218"/>
    </row>
    <row r="47" spans="1:7" ht="41.25" customHeight="1" thickBot="1" x14ac:dyDescent="0.3">
      <c r="A47" s="222"/>
      <c r="B47" s="54" t="s">
        <v>156</v>
      </c>
      <c r="C47" s="229"/>
      <c r="D47" s="48"/>
      <c r="E47" s="238"/>
      <c r="F47" s="42" t="s">
        <v>157</v>
      </c>
      <c r="G47" s="42" t="s">
        <v>122</v>
      </c>
    </row>
    <row r="48" spans="1:7" x14ac:dyDescent="0.25">
      <c r="A48" s="55"/>
      <c r="B48" s="56" t="s">
        <v>158</v>
      </c>
      <c r="C48" s="57">
        <f>SUM(C31:C47)</f>
        <v>18591931828.661579</v>
      </c>
    </row>
    <row r="50" spans="1:5" x14ac:dyDescent="0.25">
      <c r="A50" s="58" t="s">
        <v>159</v>
      </c>
      <c r="B50" s="58"/>
      <c r="C50" s="58"/>
      <c r="D50" s="58"/>
      <c r="E50"/>
    </row>
    <row r="51" spans="1:5" x14ac:dyDescent="0.25">
      <c r="A51" s="59" t="s">
        <v>160</v>
      </c>
      <c r="B51" s="60" t="s">
        <v>108</v>
      </c>
      <c r="C51" s="60" t="s">
        <v>161</v>
      </c>
      <c r="D51" s="60" t="s">
        <v>162</v>
      </c>
      <c r="E51" s="61" t="s">
        <v>163</v>
      </c>
    </row>
    <row r="52" spans="1:5" ht="56.25" x14ac:dyDescent="0.25">
      <c r="A52" s="16" t="s">
        <v>92</v>
      </c>
      <c r="B52" s="62">
        <f>+D3</f>
        <v>-8422667440.2145767</v>
      </c>
      <c r="C52" s="63" t="s">
        <v>79</v>
      </c>
      <c r="D52" s="64" t="s">
        <v>164</v>
      </c>
      <c r="E52" s="65" t="s">
        <v>165</v>
      </c>
    </row>
    <row r="53" spans="1:5" ht="48" x14ac:dyDescent="0.25">
      <c r="A53" s="13" t="s">
        <v>84</v>
      </c>
      <c r="B53" s="66">
        <v>159027035</v>
      </c>
      <c r="C53" s="67" t="s">
        <v>85</v>
      </c>
      <c r="D53" s="68" t="s">
        <v>166</v>
      </c>
      <c r="E53" s="65" t="s">
        <v>167</v>
      </c>
    </row>
    <row r="54" spans="1:5" x14ac:dyDescent="0.25">
      <c r="A54"/>
      <c r="B54" s="29"/>
      <c r="E54"/>
    </row>
    <row r="55" spans="1:5" ht="15.75" thickBot="1" x14ac:dyDescent="0.3">
      <c r="A55"/>
      <c r="B55" s="29"/>
      <c r="E55"/>
    </row>
    <row r="56" spans="1:5" ht="15.75" x14ac:dyDescent="0.25">
      <c r="A56" s="69" t="s">
        <v>168</v>
      </c>
      <c r="B56" s="70"/>
      <c r="E56"/>
    </row>
    <row r="57" spans="1:5" x14ac:dyDescent="0.25">
      <c r="A57" s="71" t="s">
        <v>169</v>
      </c>
      <c r="B57" s="72" t="s">
        <v>108</v>
      </c>
      <c r="E57"/>
    </row>
    <row r="58" spans="1:5" x14ac:dyDescent="0.25">
      <c r="A58" s="5" t="s">
        <v>170</v>
      </c>
      <c r="B58" s="73">
        <f>+C78</f>
        <v>126052345944</v>
      </c>
      <c r="E58"/>
    </row>
    <row r="59" spans="1:5" x14ac:dyDescent="0.25">
      <c r="A59" s="5" t="s">
        <v>171</v>
      </c>
      <c r="B59" s="73">
        <f>+C83</f>
        <v>28064619790</v>
      </c>
      <c r="E59"/>
    </row>
    <row r="60" spans="1:5" ht="24" x14ac:dyDescent="0.25">
      <c r="A60" s="74" t="s">
        <v>172</v>
      </c>
      <c r="B60" s="75">
        <f>+C79-B59</f>
        <v>6136338428</v>
      </c>
      <c r="C60" s="76" t="s">
        <v>173</v>
      </c>
      <c r="E60"/>
    </row>
    <row r="61" spans="1:5" x14ac:dyDescent="0.25">
      <c r="A61" s="5" t="s">
        <v>174</v>
      </c>
      <c r="B61" s="73">
        <f>+B58-B59-B60</f>
        <v>91851387726</v>
      </c>
      <c r="E61"/>
    </row>
    <row r="62" spans="1:5" ht="15.75" thickBot="1" x14ac:dyDescent="0.3">
      <c r="A62" s="77" t="s">
        <v>175</v>
      </c>
      <c r="B62" s="78">
        <f>+B59/B58</f>
        <v>0.22264258217350422</v>
      </c>
      <c r="E62"/>
    </row>
    <row r="63" spans="1:5" x14ac:dyDescent="0.25">
      <c r="A63"/>
      <c r="B63" s="79"/>
      <c r="E63"/>
    </row>
    <row r="64" spans="1:5" x14ac:dyDescent="0.25">
      <c r="A64"/>
      <c r="B64" s="80"/>
      <c r="E64"/>
    </row>
    <row r="65" spans="1:5" x14ac:dyDescent="0.25">
      <c r="A65" s="81" t="s">
        <v>176</v>
      </c>
      <c r="B65" s="81"/>
      <c r="C65" s="81"/>
      <c r="E65"/>
    </row>
    <row r="66" spans="1:5" x14ac:dyDescent="0.25">
      <c r="A66" s="82" t="s">
        <v>177</v>
      </c>
      <c r="B66" s="83"/>
      <c r="C66" s="84">
        <v>118704526772</v>
      </c>
      <c r="E66"/>
    </row>
    <row r="67" spans="1:5" x14ac:dyDescent="0.25">
      <c r="A67" s="85" t="s">
        <v>178</v>
      </c>
      <c r="B67" s="29"/>
      <c r="C67" s="29">
        <f>+B68+B69+B70+B71</f>
        <v>12752938092</v>
      </c>
      <c r="E67"/>
    </row>
    <row r="68" spans="1:5" x14ac:dyDescent="0.25">
      <c r="A68" t="s">
        <v>179</v>
      </c>
      <c r="B68" s="86">
        <v>7025971007</v>
      </c>
      <c r="E68"/>
    </row>
    <row r="69" spans="1:5" x14ac:dyDescent="0.25">
      <c r="A69" t="s">
        <v>180</v>
      </c>
      <c r="B69" s="86">
        <v>1495909812</v>
      </c>
      <c r="E69"/>
    </row>
    <row r="70" spans="1:5" x14ac:dyDescent="0.25">
      <c r="A70" t="s">
        <v>181</v>
      </c>
      <c r="B70" s="86">
        <v>825938353</v>
      </c>
      <c r="E70"/>
    </row>
    <row r="71" spans="1:5" x14ac:dyDescent="0.25">
      <c r="A71" s="87" t="s">
        <v>182</v>
      </c>
      <c r="B71" s="88">
        <v>3405118920</v>
      </c>
      <c r="C71" s="89"/>
      <c r="E71"/>
    </row>
    <row r="72" spans="1:5" x14ac:dyDescent="0.25">
      <c r="A72" s="85" t="s">
        <v>183</v>
      </c>
      <c r="B72" s="86"/>
      <c r="C72" s="29">
        <f>-B73</f>
        <v>-2000000000</v>
      </c>
      <c r="E72"/>
    </row>
    <row r="73" spans="1:5" x14ac:dyDescent="0.25">
      <c r="A73" t="s">
        <v>184</v>
      </c>
      <c r="B73" s="86">
        <v>2000000000</v>
      </c>
      <c r="E73"/>
    </row>
    <row r="74" spans="1:5" x14ac:dyDescent="0.25">
      <c r="A74" s="90" t="s">
        <v>185</v>
      </c>
      <c r="B74" s="27"/>
      <c r="C74" s="91">
        <f>+C66+C67+C72</f>
        <v>129457464864</v>
      </c>
      <c r="E74"/>
    </row>
    <row r="78" spans="1:5" x14ac:dyDescent="0.25">
      <c r="B78" s="92" t="s">
        <v>186</v>
      </c>
      <c r="C78" s="92">
        <v>126052345944</v>
      </c>
    </row>
    <row r="79" spans="1:5" x14ac:dyDescent="0.25">
      <c r="B79" s="92" t="s">
        <v>187</v>
      </c>
      <c r="C79" s="92">
        <v>34200958218</v>
      </c>
    </row>
    <row r="80" spans="1:5" x14ac:dyDescent="0.25">
      <c r="B80" s="92" t="s">
        <v>188</v>
      </c>
      <c r="C80" s="92">
        <v>91851387726</v>
      </c>
    </row>
    <row r="81" spans="2:3" x14ac:dyDescent="0.25">
      <c r="B81" s="92" t="s">
        <v>111</v>
      </c>
      <c r="C81" s="92">
        <v>11074423275</v>
      </c>
    </row>
    <row r="82" spans="2:3" x14ac:dyDescent="0.25">
      <c r="B82" s="92" t="s">
        <v>189</v>
      </c>
      <c r="C82" s="92">
        <v>16990196515</v>
      </c>
    </row>
    <row r="83" spans="2:3" x14ac:dyDescent="0.25">
      <c r="B83" s="92" t="s">
        <v>171</v>
      </c>
      <c r="C83" s="92">
        <f>+C81+C82</f>
        <v>28064619790</v>
      </c>
    </row>
    <row r="84" spans="2:3" x14ac:dyDescent="0.25">
      <c r="B84" s="92" t="s">
        <v>190</v>
      </c>
      <c r="C84" s="92">
        <f>+C79-C83</f>
        <v>6136338428</v>
      </c>
    </row>
    <row r="85" spans="2:3" x14ac:dyDescent="0.25">
      <c r="B85" s="92"/>
      <c r="C85" s="92">
        <f>+C78-C80</f>
        <v>34200958218</v>
      </c>
    </row>
    <row r="86" spans="2:3" x14ac:dyDescent="0.25">
      <c r="B86" s="92"/>
      <c r="C86" s="92">
        <f>+C85-C83</f>
        <v>6136338428</v>
      </c>
    </row>
  </sheetData>
  <mergeCells count="28">
    <mergeCell ref="F44:F46"/>
    <mergeCell ref="G44:G46"/>
    <mergeCell ref="A41:A43"/>
    <mergeCell ref="C41:C43"/>
    <mergeCell ref="E41:E43"/>
    <mergeCell ref="A44:A47"/>
    <mergeCell ref="C44:C47"/>
    <mergeCell ref="E44:E47"/>
    <mergeCell ref="F37:F38"/>
    <mergeCell ref="G37:G38"/>
    <mergeCell ref="A39:A40"/>
    <mergeCell ref="C39:C40"/>
    <mergeCell ref="E39:E40"/>
    <mergeCell ref="F39:F40"/>
    <mergeCell ref="G39:G40"/>
    <mergeCell ref="A33:A34"/>
    <mergeCell ref="C33:C34"/>
    <mergeCell ref="D33:D34"/>
    <mergeCell ref="E33:E34"/>
    <mergeCell ref="A37:A38"/>
    <mergeCell ref="C37:C38"/>
    <mergeCell ref="E37:E38"/>
    <mergeCell ref="G31:G32"/>
    <mergeCell ref="A29:F29"/>
    <mergeCell ref="A31:A32"/>
    <mergeCell ref="C31:C32"/>
    <mergeCell ref="E31:E32"/>
    <mergeCell ref="F31:F3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A9EBD320131CD41A598C1BC767FB4AA" ma:contentTypeVersion="1" ma:contentTypeDescription="Crear nuevo documento." ma:contentTypeScope="" ma:versionID="c2e2b3a48ebec456f5eebc4f4afc81e2">
  <xsd:schema xmlns:xsd="http://www.w3.org/2001/XMLSchema" xmlns:xs="http://www.w3.org/2001/XMLSchema" xmlns:p="http://schemas.microsoft.com/office/2006/metadata/properties" xmlns:ns2="fc63e449-194d-4c05-995a-52784bfd869a" targetNamespace="http://schemas.microsoft.com/office/2006/metadata/properties" ma:root="true" ma:fieldsID="ccf35c86b077ded8d3bcd49541499d2f" ns2:_="">
    <xsd:import namespace="fc63e449-194d-4c05-995a-52784bfd869a"/>
    <xsd:element name="properties">
      <xsd:complexType>
        <xsd:sequence>
          <xsd:element name="documentManagement">
            <xsd:complexType>
              <xsd:all>
                <xsd:element ref="ns2: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3e449-194d-4c05-995a-52784bfd869a" elementFormDefault="qualified">
    <xsd:import namespace="http://schemas.microsoft.com/office/2006/documentManagement/types"/>
    <xsd:import namespace="http://schemas.microsoft.com/office/infopath/2007/PartnerControls"/>
    <xsd:element name="Fecha" ma:index="8" nillable="true" ma:displayName="Fecha" ma:format="DateOnly" ma:internalName="Fecha">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echa xmlns="fc63e449-194d-4c05-995a-52784bfd869a">2025-09-13T07:00:00+00:00</Fecha>
  </documentManagement>
</p:properties>
</file>

<file path=customXml/itemProps1.xml><?xml version="1.0" encoding="utf-8"?>
<ds:datastoreItem xmlns:ds="http://schemas.openxmlformats.org/officeDocument/2006/customXml" ds:itemID="{44AF9B30-5039-4A45-8879-0B5B8EA6F3DE}"/>
</file>

<file path=customXml/itemProps2.xml><?xml version="1.0" encoding="utf-8"?>
<ds:datastoreItem xmlns:ds="http://schemas.openxmlformats.org/officeDocument/2006/customXml" ds:itemID="{4338A34F-EF1C-4494-8635-9BFB3098E547}"/>
</file>

<file path=customXml/itemProps3.xml><?xml version="1.0" encoding="utf-8"?>
<ds:datastoreItem xmlns:ds="http://schemas.openxmlformats.org/officeDocument/2006/customXml" ds:itemID="{EF0F0D13-3847-4154-8D1B-FCE7544BD85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PLAN ACCIÓN 2025</vt:lpstr>
      <vt:lpstr>Resumen</vt:lpstr>
      <vt:lpstr>'PLAN ACCIÓN 2025'!Área_de_impresión</vt:lpstr>
      <vt:lpstr>'PLAN ACCIÓN 2025'!Títulos_a_imprimir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Velasquez Higuita</dc:creator>
  <cp:keywords/>
  <dc:description/>
  <cp:lastModifiedBy>Claudia Andrea Pineda Monsalve</cp:lastModifiedBy>
  <cp:revision/>
  <dcterms:created xsi:type="dcterms:W3CDTF">2016-12-14T23:54:39Z</dcterms:created>
  <dcterms:modified xsi:type="dcterms:W3CDTF">2025-09-11T22:22:11Z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0x0101001A9EBD320131CD41A598C1BC767FB4AA</vt:lpwstr>
  </property>
</Properties>
</file>